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79A516C-124D-439D-9BF3-F0CBAA291BF5}" xr6:coauthVersionLast="47" xr6:coauthVersionMax="47" xr10:uidLastSave="{00000000-0000-0000-0000-000000000000}"/>
  <bookViews>
    <workbookView xWindow="-108" yWindow="-108" windowWidth="23256" windowHeight="12456" firstSheet="1" activeTab="7" xr2:uid="{A1BFC70E-1173-42FF-B744-C0A1533114C1}"/>
  </bookViews>
  <sheets>
    <sheet name="Phytochemical analysis" sheetId="1" r:id="rId1"/>
    <sheet name="Period of epitheliasation" sheetId="2" r:id="rId2"/>
    <sheet name="Formulation" sheetId="3" r:id="rId3"/>
    <sheet name="Wound contraction" sheetId="4" r:id="rId4"/>
    <sheet name="Klebsiella" sheetId="5" r:id="rId5"/>
    <sheet name="Pseudomonas" sheetId="6" r:id="rId6"/>
    <sheet name="Candida" sheetId="7" r:id="rId7"/>
    <sheet name="E coli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6" i="8" l="1"/>
  <c r="D26" i="8"/>
  <c r="E25" i="8"/>
  <c r="D25" i="8"/>
  <c r="E24" i="8"/>
  <c r="D24" i="8"/>
  <c r="E23" i="8"/>
  <c r="D23" i="8"/>
  <c r="E22" i="8"/>
  <c r="D22" i="8"/>
  <c r="E21" i="8"/>
  <c r="D21" i="8"/>
  <c r="E20" i="8"/>
  <c r="D20" i="8"/>
  <c r="E19" i="8"/>
  <c r="D19" i="8"/>
  <c r="E18" i="8"/>
  <c r="D18" i="8"/>
  <c r="E17" i="8"/>
  <c r="D17" i="8"/>
  <c r="E16" i="8"/>
  <c r="D16" i="8"/>
  <c r="E15" i="8"/>
  <c r="D15" i="8"/>
  <c r="E14" i="8"/>
  <c r="D14" i="8"/>
  <c r="E13" i="8"/>
  <c r="D13" i="8"/>
  <c r="E12" i="8"/>
  <c r="D12" i="8"/>
  <c r="E11" i="8"/>
  <c r="D11" i="8"/>
  <c r="E10" i="8"/>
  <c r="D10" i="8"/>
  <c r="E9" i="8"/>
  <c r="D9" i="8"/>
  <c r="E8" i="8"/>
  <c r="D8" i="8"/>
  <c r="E7" i="8"/>
  <c r="D7" i="8"/>
  <c r="E6" i="8"/>
  <c r="D6" i="8"/>
  <c r="E5" i="8"/>
  <c r="D5" i="8"/>
  <c r="E4" i="8"/>
  <c r="D4" i="8"/>
  <c r="E3" i="8"/>
  <c r="D3" i="8"/>
  <c r="F27" i="7"/>
  <c r="E27" i="7"/>
  <c r="F26" i="7"/>
  <c r="E26" i="7"/>
  <c r="F25" i="7"/>
  <c r="E25" i="7"/>
  <c r="F24" i="7"/>
  <c r="E24" i="7"/>
  <c r="F23" i="7"/>
  <c r="E23" i="7"/>
  <c r="F22" i="7"/>
  <c r="E22" i="7"/>
  <c r="F21" i="7"/>
  <c r="E21" i="7"/>
  <c r="F20" i="7"/>
  <c r="E20" i="7"/>
  <c r="F19" i="7"/>
  <c r="E19" i="7"/>
  <c r="F18" i="7"/>
  <c r="E18" i="7"/>
  <c r="F17" i="7"/>
  <c r="E17" i="7"/>
  <c r="F16" i="7"/>
  <c r="E16" i="7"/>
  <c r="F15" i="7"/>
  <c r="E15" i="7"/>
  <c r="F14" i="7"/>
  <c r="E14" i="7"/>
  <c r="F13" i="7"/>
  <c r="E13" i="7"/>
  <c r="F12" i="7"/>
  <c r="E12" i="7"/>
  <c r="F11" i="7"/>
  <c r="E11" i="7"/>
  <c r="F10" i="7"/>
  <c r="E10" i="7"/>
  <c r="F9" i="7"/>
  <c r="E9" i="7"/>
  <c r="F8" i="7"/>
  <c r="E8" i="7"/>
  <c r="F7" i="7"/>
  <c r="E7" i="7"/>
  <c r="F6" i="7"/>
  <c r="E6" i="7"/>
  <c r="F5" i="7"/>
  <c r="E5" i="7"/>
  <c r="F4" i="7"/>
  <c r="E4" i="7"/>
  <c r="H27" i="6"/>
  <c r="G27" i="6"/>
  <c r="H26" i="6"/>
  <c r="G26" i="6"/>
  <c r="H25" i="6"/>
  <c r="G25" i="6"/>
  <c r="H24" i="6"/>
  <c r="G24" i="6"/>
  <c r="H23" i="6"/>
  <c r="G23" i="6"/>
  <c r="H22" i="6"/>
  <c r="G22" i="6"/>
  <c r="H21" i="6"/>
  <c r="G21" i="6"/>
  <c r="H20" i="6"/>
  <c r="G20" i="6"/>
  <c r="H19" i="6"/>
  <c r="G19" i="6"/>
  <c r="H18" i="6"/>
  <c r="G18" i="6"/>
  <c r="H17" i="6"/>
  <c r="G17" i="6"/>
  <c r="H16" i="6"/>
  <c r="G16" i="6"/>
  <c r="H15" i="6"/>
  <c r="G15" i="6"/>
  <c r="H14" i="6"/>
  <c r="G14" i="6"/>
  <c r="H13" i="6"/>
  <c r="G13" i="6"/>
  <c r="H12" i="6"/>
  <c r="G12" i="6"/>
  <c r="H11" i="6"/>
  <c r="G11" i="6"/>
  <c r="H10" i="6"/>
  <c r="G10" i="6"/>
  <c r="H9" i="6"/>
  <c r="G9" i="6"/>
  <c r="H8" i="6"/>
  <c r="G8" i="6"/>
  <c r="H7" i="6"/>
  <c r="G7" i="6"/>
  <c r="H6" i="6"/>
  <c r="G6" i="6"/>
  <c r="H5" i="6"/>
  <c r="G5" i="6"/>
  <c r="H4" i="6"/>
  <c r="G4" i="6"/>
  <c r="F26" i="5"/>
  <c r="E26" i="5"/>
  <c r="F25" i="5"/>
  <c r="E25" i="5"/>
  <c r="F24" i="5"/>
  <c r="E24" i="5"/>
  <c r="T23" i="5"/>
  <c r="V23" i="5" s="1"/>
  <c r="S23" i="5"/>
  <c r="R23" i="5"/>
  <c r="Q23" i="5"/>
  <c r="F23" i="5"/>
  <c r="E23" i="5"/>
  <c r="T22" i="5"/>
  <c r="S22" i="5"/>
  <c r="R22" i="5"/>
  <c r="Q22" i="5"/>
  <c r="F22" i="5"/>
  <c r="E22" i="5"/>
  <c r="T21" i="5"/>
  <c r="S21" i="5"/>
  <c r="R21" i="5"/>
  <c r="Q21" i="5"/>
  <c r="F21" i="5"/>
  <c r="E21" i="5"/>
  <c r="T20" i="5"/>
  <c r="S20" i="5"/>
  <c r="R20" i="5"/>
  <c r="Q20" i="5"/>
  <c r="F20" i="5"/>
  <c r="E20" i="5"/>
  <c r="T19" i="5"/>
  <c r="S19" i="5"/>
  <c r="R19" i="5"/>
  <c r="Q19" i="5"/>
  <c r="F19" i="5"/>
  <c r="E19" i="5"/>
  <c r="T18" i="5"/>
  <c r="S18" i="5"/>
  <c r="R18" i="5"/>
  <c r="Q18" i="5"/>
  <c r="F18" i="5"/>
  <c r="E18" i="5"/>
  <c r="T17" i="5"/>
  <c r="S17" i="5"/>
  <c r="R17" i="5"/>
  <c r="Q17" i="5"/>
  <c r="F17" i="5"/>
  <c r="E17" i="5"/>
  <c r="T16" i="5"/>
  <c r="S16" i="5"/>
  <c r="R16" i="5"/>
  <c r="Q16" i="5"/>
  <c r="F16" i="5"/>
  <c r="E16" i="5"/>
  <c r="F15" i="5"/>
  <c r="E15" i="5"/>
  <c r="F14" i="5"/>
  <c r="E14" i="5"/>
  <c r="F13" i="5"/>
  <c r="E13" i="5"/>
  <c r="F12" i="5"/>
  <c r="E12" i="5"/>
  <c r="F11" i="5"/>
  <c r="E11" i="5"/>
  <c r="F10" i="5"/>
  <c r="E10" i="5"/>
  <c r="F9" i="5"/>
  <c r="E9" i="5"/>
  <c r="F8" i="5"/>
  <c r="E8" i="5"/>
  <c r="F7" i="5"/>
  <c r="E7" i="5"/>
  <c r="F6" i="5"/>
  <c r="E6" i="5"/>
  <c r="F5" i="5"/>
  <c r="E5" i="5"/>
  <c r="F4" i="5"/>
  <c r="E4" i="5"/>
  <c r="F3" i="5"/>
  <c r="E3" i="5"/>
  <c r="E3" i="4"/>
  <c r="G3" i="4"/>
  <c r="J3" i="4"/>
  <c r="O3" i="4"/>
  <c r="P3" i="4" s="1"/>
  <c r="Q3" i="4" s="1"/>
  <c r="T3" i="4"/>
  <c r="U3" i="4"/>
  <c r="V3" i="4" s="1"/>
  <c r="Y3" i="4"/>
  <c r="Z3" i="4"/>
  <c r="AA3" i="4"/>
  <c r="AD3" i="4"/>
  <c r="E4" i="4"/>
  <c r="F9" i="4" s="1"/>
  <c r="G9" i="4" s="1"/>
  <c r="G4" i="4"/>
  <c r="J4" i="4"/>
  <c r="K4" i="4"/>
  <c r="L4" i="4"/>
  <c r="O4" i="4"/>
  <c r="T4" i="4"/>
  <c r="U4" i="4"/>
  <c r="V4" i="4" s="1"/>
  <c r="Y4" i="4"/>
  <c r="AD4" i="4"/>
  <c r="AE4" i="4"/>
  <c r="AF4" i="4" s="1"/>
  <c r="E5" i="4"/>
  <c r="G5" i="4"/>
  <c r="J5" i="4"/>
  <c r="O5" i="4"/>
  <c r="P5" i="4"/>
  <c r="Q5" i="4" s="1"/>
  <c r="T5" i="4"/>
  <c r="Y5" i="4"/>
  <c r="AD5" i="4"/>
  <c r="AE5" i="4"/>
  <c r="AF5" i="4"/>
  <c r="E6" i="4"/>
  <c r="G6" i="4"/>
  <c r="J6" i="4"/>
  <c r="K6" i="4"/>
  <c r="L6" i="4" s="1"/>
  <c r="O6" i="4"/>
  <c r="P6" i="4"/>
  <c r="Q6" i="4"/>
  <c r="T6" i="4"/>
  <c r="U6" i="4"/>
  <c r="V6" i="4"/>
  <c r="Y6" i="4"/>
  <c r="Z6" i="4" s="1"/>
  <c r="AA6" i="4"/>
  <c r="AD6" i="4"/>
  <c r="AE6" i="4"/>
  <c r="AF6" i="4" s="1"/>
  <c r="E7" i="4"/>
  <c r="G7" i="4"/>
  <c r="J7" i="4"/>
  <c r="O7" i="4"/>
  <c r="P7" i="4"/>
  <c r="Q7" i="4" s="1"/>
  <c r="T7" i="4"/>
  <c r="U7" i="4"/>
  <c r="V7" i="4"/>
  <c r="Y7" i="4"/>
  <c r="Z7" i="4"/>
  <c r="AA7" i="4"/>
  <c r="AD7" i="4"/>
  <c r="E8" i="4"/>
  <c r="F8" i="4" s="1"/>
  <c r="G8" i="4" s="1"/>
  <c r="J8" i="4"/>
  <c r="K8" i="4"/>
  <c r="L8" i="4" s="1"/>
  <c r="O8" i="4"/>
  <c r="P8" i="4"/>
  <c r="Q8" i="4" s="1"/>
  <c r="T8" i="4"/>
  <c r="Y8" i="4"/>
  <c r="Z8" i="4"/>
  <c r="AA8" i="4" s="1"/>
  <c r="AD8" i="4"/>
  <c r="AE8" i="4" s="1"/>
  <c r="AF8" i="4"/>
  <c r="E9" i="4"/>
  <c r="J9" i="4"/>
  <c r="K9" i="4" s="1"/>
  <c r="L9" i="4" s="1"/>
  <c r="O9" i="4"/>
  <c r="T9" i="4"/>
  <c r="U9" i="4"/>
  <c r="V9" i="4" s="1"/>
  <c r="Y9" i="4"/>
  <c r="AD9" i="4"/>
  <c r="AE9" i="4" s="1"/>
  <c r="AF9" i="4" s="1"/>
  <c r="E10" i="4"/>
  <c r="F10" i="4"/>
  <c r="G10" i="4" s="1"/>
  <c r="J10" i="4"/>
  <c r="O10" i="4"/>
  <c r="P10" i="4"/>
  <c r="Q10" i="4" s="1"/>
  <c r="T10" i="4"/>
  <c r="Y10" i="4"/>
  <c r="AD10" i="4"/>
  <c r="AE10" i="4"/>
  <c r="AF10" i="4" s="1"/>
  <c r="E11" i="4"/>
  <c r="F11" i="4"/>
  <c r="G11" i="4"/>
  <c r="J11" i="4"/>
  <c r="O11" i="4"/>
  <c r="P11" i="4" s="1"/>
  <c r="Q11" i="4" s="1"/>
  <c r="T11" i="4"/>
  <c r="U11" i="4" s="1"/>
  <c r="V11" i="4"/>
  <c r="Y11" i="4"/>
  <c r="AD11" i="4"/>
  <c r="E12" i="4"/>
  <c r="J12" i="4"/>
  <c r="K12" i="4" s="1"/>
  <c r="L12" i="4" s="1"/>
  <c r="O12" i="4"/>
  <c r="P12" i="4"/>
  <c r="Q12" i="4" s="1"/>
  <c r="T12" i="4"/>
  <c r="Y12" i="4"/>
  <c r="Z12" i="4"/>
  <c r="AA12" i="4" s="1"/>
  <c r="AD12" i="4"/>
  <c r="E13" i="4"/>
  <c r="F13" i="4"/>
  <c r="G13" i="4" s="1"/>
  <c r="J13" i="4"/>
  <c r="O13" i="4"/>
  <c r="P13" i="4" s="1"/>
  <c r="Q13" i="4" s="1"/>
  <c r="T13" i="4"/>
  <c r="U13" i="4"/>
  <c r="V13" i="4" s="1"/>
  <c r="Y13" i="4"/>
  <c r="Z13" i="4"/>
  <c r="AA13" i="4"/>
  <c r="AD13" i="4"/>
  <c r="E14" i="4"/>
  <c r="F14" i="4"/>
  <c r="G14" i="4" s="1"/>
  <c r="J14" i="4"/>
  <c r="K14" i="4" s="1"/>
  <c r="L14" i="4"/>
  <c r="O14" i="4"/>
  <c r="T14" i="4"/>
  <c r="Y14" i="4"/>
  <c r="AD14" i="4"/>
  <c r="AE14" i="4"/>
  <c r="AF14" i="4" s="1"/>
  <c r="E15" i="4"/>
  <c r="F15" i="4"/>
  <c r="G15" i="4" s="1"/>
  <c r="J15" i="4"/>
  <c r="O15" i="4"/>
  <c r="P15" i="4"/>
  <c r="Q15" i="4" s="1"/>
  <c r="T15" i="4"/>
  <c r="U15" i="4" s="1"/>
  <c r="V15" i="4"/>
  <c r="Y15" i="4"/>
  <c r="AD15" i="4"/>
  <c r="E16" i="4"/>
  <c r="F16" i="4" s="1"/>
  <c r="G16" i="4" s="1"/>
  <c r="J16" i="4"/>
  <c r="K16" i="4" s="1"/>
  <c r="L16" i="4" s="1"/>
  <c r="O16" i="4"/>
  <c r="P16" i="4"/>
  <c r="Q16" i="4"/>
  <c r="T16" i="4"/>
  <c r="U16" i="4" s="1"/>
  <c r="V16" i="4" s="1"/>
  <c r="Y16" i="4"/>
  <c r="Z16" i="4"/>
  <c r="AA16" i="4" s="1"/>
  <c r="AD16" i="4"/>
  <c r="AE16" i="4" s="1"/>
  <c r="AF16" i="4" s="1"/>
  <c r="E17" i="4"/>
  <c r="J17" i="4"/>
  <c r="O17" i="4"/>
  <c r="T17" i="4"/>
  <c r="U17" i="4"/>
  <c r="V17" i="4" s="1"/>
  <c r="Y17" i="4"/>
  <c r="Z17" i="4"/>
  <c r="AA17" i="4" s="1"/>
  <c r="AD17" i="4"/>
  <c r="E18" i="4"/>
  <c r="F18" i="4" s="1"/>
  <c r="G18" i="4" s="1"/>
  <c r="J18" i="4"/>
  <c r="O18" i="4"/>
  <c r="P18" i="4"/>
  <c r="Q18" i="4" s="1"/>
  <c r="T18" i="4"/>
  <c r="Y18" i="4"/>
  <c r="Z18" i="4" s="1"/>
  <c r="AA18" i="4" s="1"/>
  <c r="AD18" i="4"/>
  <c r="AE18" i="4" s="1"/>
  <c r="AF18" i="4" s="1"/>
  <c r="E19" i="4"/>
  <c r="F19" i="4"/>
  <c r="G19" i="4" s="1"/>
  <c r="J19" i="4"/>
  <c r="K19" i="4" s="1"/>
  <c r="L19" i="4" s="1"/>
  <c r="O19" i="4"/>
  <c r="P19" i="4"/>
  <c r="Q19" i="4" s="1"/>
  <c r="T19" i="4"/>
  <c r="U19" i="4" s="1"/>
  <c r="V19" i="4" s="1"/>
  <c r="Y19" i="4"/>
  <c r="AD19" i="4"/>
  <c r="AE19" i="4" s="1"/>
  <c r="AF19" i="4" s="1"/>
  <c r="E20" i="4"/>
  <c r="F20" i="4" s="1"/>
  <c r="G20" i="4" s="1"/>
  <c r="J20" i="4"/>
  <c r="K20" i="4"/>
  <c r="L20" i="4" s="1"/>
  <c r="O20" i="4"/>
  <c r="P20" i="4"/>
  <c r="Q20" i="4"/>
  <c r="T20" i="4"/>
  <c r="Y20" i="4"/>
  <c r="Z20" i="4" s="1"/>
  <c r="AA20" i="4" s="1"/>
  <c r="AD20" i="4"/>
  <c r="AE20" i="4" s="1"/>
  <c r="AF20" i="4"/>
  <c r="E21" i="4"/>
  <c r="F21" i="4"/>
  <c r="G21" i="4" s="1"/>
  <c r="J21" i="4"/>
  <c r="O21" i="4"/>
  <c r="P21" i="4" s="1"/>
  <c r="Q21" i="4" s="1"/>
  <c r="T21" i="4"/>
  <c r="U21" i="4"/>
  <c r="V21" i="4" s="1"/>
  <c r="Y21" i="4"/>
  <c r="Z21" i="4"/>
  <c r="AA21" i="4" s="1"/>
  <c r="AD21" i="4"/>
  <c r="E22" i="4"/>
  <c r="F22" i="4"/>
  <c r="G22" i="4" s="1"/>
  <c r="J22" i="4"/>
  <c r="K22" i="4" s="1"/>
  <c r="L22" i="4"/>
  <c r="O22" i="4"/>
  <c r="T22" i="4"/>
  <c r="Y22" i="4"/>
  <c r="Z22" i="4" s="1"/>
  <c r="AA22" i="4" s="1"/>
  <c r="AD22" i="4"/>
  <c r="AE22" i="4" s="1"/>
  <c r="AF22" i="4" s="1"/>
  <c r="E23" i="4"/>
  <c r="F23" i="4"/>
  <c r="G23" i="4"/>
  <c r="J23" i="4"/>
  <c r="O23" i="4"/>
  <c r="P23" i="4"/>
  <c r="Q23" i="4" s="1"/>
  <c r="T23" i="4"/>
  <c r="Y23" i="4"/>
  <c r="Z23" i="4"/>
  <c r="AA23" i="4" s="1"/>
  <c r="AD23" i="4"/>
  <c r="E24" i="4"/>
  <c r="J24" i="4"/>
  <c r="K24" i="4"/>
  <c r="L24" i="4" s="1"/>
  <c r="O24" i="4"/>
  <c r="P24" i="4"/>
  <c r="Q24" i="4"/>
  <c r="T24" i="4"/>
  <c r="Y24" i="4"/>
  <c r="AD24" i="4"/>
  <c r="AE24" i="4" s="1"/>
  <c r="AF24" i="4"/>
  <c r="E25" i="4"/>
  <c r="F25" i="4"/>
  <c r="G25" i="4" s="1"/>
  <c r="J25" i="4"/>
  <c r="O25" i="4"/>
  <c r="P25" i="4" s="1"/>
  <c r="Q25" i="4" s="1"/>
  <c r="T25" i="4"/>
  <c r="U25" i="4"/>
  <c r="V25" i="4"/>
  <c r="Y25" i="4"/>
  <c r="Z25" i="4"/>
  <c r="AA25" i="4"/>
  <c r="AD25" i="4"/>
  <c r="E26" i="4"/>
  <c r="F26" i="4" s="1"/>
  <c r="G26" i="4" s="1"/>
  <c r="J26" i="4"/>
  <c r="O26" i="4"/>
  <c r="P26" i="4"/>
  <c r="Q26" i="4" s="1"/>
  <c r="T26" i="4"/>
  <c r="U26" i="4" s="1"/>
  <c r="V26" i="4"/>
  <c r="Y26" i="4"/>
  <c r="AD26" i="4"/>
  <c r="AE26" i="4"/>
  <c r="AF26" i="4"/>
  <c r="E27" i="4"/>
  <c r="J27" i="4"/>
  <c r="O27" i="4"/>
  <c r="P27" i="4" s="1"/>
  <c r="Q27" i="4" s="1"/>
  <c r="T27" i="4"/>
  <c r="U27" i="4" s="1"/>
  <c r="V27" i="4"/>
  <c r="Y27" i="4"/>
  <c r="Z27" i="4"/>
  <c r="AA27" i="4" s="1"/>
  <c r="AD27" i="4"/>
  <c r="E28" i="4"/>
  <c r="F28" i="4" s="1"/>
  <c r="G28" i="4" s="1"/>
  <c r="J28" i="4"/>
  <c r="K28" i="4"/>
  <c r="L28" i="4"/>
  <c r="O28" i="4"/>
  <c r="P28" i="4"/>
  <c r="Q28" i="4"/>
  <c r="T28" i="4"/>
  <c r="Y28" i="4"/>
  <c r="Z28" i="4" s="1"/>
  <c r="AA28" i="4" s="1"/>
  <c r="AD28" i="4"/>
  <c r="AE28" i="4" s="1"/>
  <c r="AF28" i="4"/>
  <c r="E29" i="4"/>
  <c r="F29" i="4"/>
  <c r="G29" i="4" s="1"/>
  <c r="J29" i="4"/>
  <c r="K29" i="4" s="1"/>
  <c r="L29" i="4"/>
  <c r="O29" i="4"/>
  <c r="T29" i="4"/>
  <c r="U29" i="4"/>
  <c r="V29" i="4"/>
  <c r="Y29" i="4"/>
  <c r="AD29" i="4"/>
  <c r="AE29" i="4" s="1"/>
  <c r="AF29" i="4" s="1"/>
  <c r="E30" i="4"/>
  <c r="F30" i="4" s="1"/>
  <c r="G30" i="4" s="1"/>
  <c r="J30" i="4"/>
  <c r="O30" i="4"/>
  <c r="P30" i="4"/>
  <c r="Q30" i="4" s="1"/>
  <c r="T30" i="4"/>
  <c r="Y30" i="4"/>
  <c r="AD30" i="4"/>
  <c r="AE30" i="4"/>
  <c r="AF30" i="4"/>
  <c r="E31" i="4"/>
  <c r="F31" i="4"/>
  <c r="G31" i="4"/>
  <c r="J31" i="4"/>
  <c r="O31" i="4"/>
  <c r="P31" i="4" s="1"/>
  <c r="Q31" i="4" s="1"/>
  <c r="T31" i="4"/>
  <c r="U31" i="4" s="1"/>
  <c r="V31" i="4"/>
  <c r="Y31" i="4"/>
  <c r="Z31" i="4"/>
  <c r="AA31" i="4" s="1"/>
  <c r="AD31" i="4"/>
  <c r="E32" i="4"/>
  <c r="J32" i="4"/>
  <c r="K32" i="4"/>
  <c r="L32" i="4" s="1"/>
  <c r="O32" i="4"/>
  <c r="P32" i="4" s="1"/>
  <c r="Q32" i="4" s="1"/>
  <c r="T32" i="4"/>
  <c r="U32" i="4"/>
  <c r="V32" i="4" s="1"/>
  <c r="Y32" i="4"/>
  <c r="Z32" i="4" s="1"/>
  <c r="AA32" i="4"/>
  <c r="AD32" i="4"/>
  <c r="AE32" i="4" s="1"/>
  <c r="AF32" i="4" s="1"/>
  <c r="E33" i="4"/>
  <c r="F33" i="4"/>
  <c r="G33" i="4"/>
  <c r="J33" i="4"/>
  <c r="K33" i="4"/>
  <c r="L33" i="4"/>
  <c r="O33" i="4"/>
  <c r="P33" i="4" s="1"/>
  <c r="Q33" i="4" s="1"/>
  <c r="T33" i="4"/>
  <c r="U33" i="4"/>
  <c r="V33" i="4" s="1"/>
  <c r="Y33" i="4"/>
  <c r="Z33" i="4" s="1"/>
  <c r="AA33" i="4" s="1"/>
  <c r="AD33" i="4"/>
  <c r="AE33" i="4"/>
  <c r="AF33" i="4" s="1"/>
  <c r="E34" i="4"/>
  <c r="F34" i="4" s="1"/>
  <c r="G34" i="4"/>
  <c r="J34" i="4"/>
  <c r="K34" i="4" s="1"/>
  <c r="L34" i="4" s="1"/>
  <c r="O34" i="4"/>
  <c r="P34" i="4" s="1"/>
  <c r="Q34" i="4" s="1"/>
  <c r="T34" i="4"/>
  <c r="U34" i="4"/>
  <c r="V34" i="4"/>
  <c r="Y34" i="4"/>
  <c r="AD34" i="4"/>
  <c r="AE34" i="4" s="1"/>
  <c r="AF34" i="4" s="1"/>
  <c r="E35" i="4"/>
  <c r="F35" i="4" s="1"/>
  <c r="G35" i="4" s="1"/>
  <c r="J35" i="4"/>
  <c r="K35" i="4"/>
  <c r="L35" i="4"/>
  <c r="O35" i="4"/>
  <c r="P35" i="4"/>
  <c r="Q35" i="4"/>
  <c r="T35" i="4"/>
  <c r="U35" i="4" s="1"/>
  <c r="V35" i="4" s="1"/>
  <c r="Y35" i="4"/>
  <c r="Z35" i="4" s="1"/>
  <c r="AA35" i="4" s="1"/>
  <c r="AD35" i="4"/>
  <c r="AE35" i="4"/>
  <c r="AF35" i="4" s="1"/>
  <c r="E36" i="4"/>
  <c r="F36" i="4"/>
  <c r="G36" i="4"/>
  <c r="J36" i="4"/>
  <c r="K36" i="4" s="1"/>
  <c r="L36" i="4" s="1"/>
  <c r="O36" i="4"/>
  <c r="P36" i="4"/>
  <c r="Q36" i="4" s="1"/>
  <c r="T36" i="4"/>
  <c r="U36" i="4"/>
  <c r="V36" i="4" s="1"/>
  <c r="Y36" i="4"/>
  <c r="Z36" i="4"/>
  <c r="AA36" i="4"/>
  <c r="AD36" i="4"/>
  <c r="AE36" i="4" s="1"/>
  <c r="AF36" i="4" s="1"/>
  <c r="E37" i="4"/>
  <c r="F37" i="4"/>
  <c r="G37" i="4" s="1"/>
  <c r="J37" i="4"/>
  <c r="K37" i="4"/>
  <c r="L37" i="4"/>
  <c r="O37" i="4"/>
  <c r="P37" i="4"/>
  <c r="Q37" i="4"/>
  <c r="T37" i="4"/>
  <c r="U37" i="4" s="1"/>
  <c r="V37" i="4" s="1"/>
  <c r="Y37" i="4"/>
  <c r="Z37" i="4" s="1"/>
  <c r="AA37" i="4" s="1"/>
  <c r="AD37" i="4"/>
  <c r="AE37" i="4"/>
  <c r="AF37" i="4"/>
  <c r="E38" i="4"/>
  <c r="F38" i="4"/>
  <c r="G38" i="4"/>
  <c r="J38" i="4"/>
  <c r="K38" i="4" s="1"/>
  <c r="L38" i="4" s="1"/>
  <c r="O38" i="4"/>
  <c r="P38" i="4" s="1"/>
  <c r="Q38" i="4" s="1"/>
  <c r="T38" i="4"/>
  <c r="U38" i="4"/>
  <c r="V38" i="4" s="1"/>
  <c r="Y38" i="4"/>
  <c r="Z38" i="4"/>
  <c r="AA38" i="4"/>
  <c r="AD38" i="4"/>
  <c r="AE38" i="4" s="1"/>
  <c r="AF38" i="4" s="1"/>
  <c r="E39" i="4"/>
  <c r="F39" i="4"/>
  <c r="G39" i="4" s="1"/>
  <c r="J39" i="4"/>
  <c r="K39" i="4"/>
  <c r="L39" i="4" s="1"/>
  <c r="O39" i="4"/>
  <c r="P39" i="4"/>
  <c r="Q39" i="4"/>
  <c r="T39" i="4"/>
  <c r="U39" i="4" s="1"/>
  <c r="V39" i="4" s="1"/>
  <c r="Y39" i="4"/>
  <c r="Z39" i="4"/>
  <c r="AA39" i="4" s="1"/>
  <c r="AD39" i="4"/>
  <c r="AE39" i="4"/>
  <c r="AF39" i="4"/>
  <c r="E40" i="4"/>
  <c r="F40" i="4"/>
  <c r="G40" i="4"/>
  <c r="J40" i="4"/>
  <c r="K40" i="4" s="1"/>
  <c r="L40" i="4" s="1"/>
  <c r="O40" i="4"/>
  <c r="P40" i="4" s="1"/>
  <c r="Q40" i="4" s="1"/>
  <c r="T40" i="4"/>
  <c r="U40" i="4"/>
  <c r="V40" i="4"/>
  <c r="Y40" i="4"/>
  <c r="Z40" i="4"/>
  <c r="AA40" i="4"/>
  <c r="AD40" i="4"/>
  <c r="AE40" i="4" s="1"/>
  <c r="AF40" i="4" s="1"/>
  <c r="E41" i="4"/>
  <c r="F41" i="4" s="1"/>
  <c r="G41" i="4" s="1"/>
  <c r="J41" i="4"/>
  <c r="K41" i="4"/>
  <c r="L41" i="4" s="1"/>
  <c r="O41" i="4"/>
  <c r="P41" i="4"/>
  <c r="Q41" i="4"/>
  <c r="T41" i="4"/>
  <c r="U41" i="4" s="1"/>
  <c r="V41" i="4" s="1"/>
  <c r="Y41" i="4"/>
  <c r="Z41" i="4"/>
  <c r="AA41" i="4" s="1"/>
  <c r="AD41" i="4"/>
  <c r="AE41" i="4"/>
  <c r="AF41" i="4" s="1"/>
  <c r="E42" i="4"/>
  <c r="J42" i="4"/>
  <c r="K42" i="4" s="1"/>
  <c r="L42" i="4" s="1"/>
  <c r="O42" i="4"/>
  <c r="P42" i="4"/>
  <c r="Q42" i="4" s="1"/>
  <c r="T42" i="4"/>
  <c r="U42" i="4"/>
  <c r="V42" i="4" s="1"/>
  <c r="Y42" i="4"/>
  <c r="Z42" i="4"/>
  <c r="AA42" i="4"/>
  <c r="AD42" i="4"/>
  <c r="AE42" i="4" s="1"/>
  <c r="AF42" i="4" s="1"/>
  <c r="E43" i="4"/>
  <c r="F43" i="4"/>
  <c r="G43" i="4" s="1"/>
  <c r="J43" i="4"/>
  <c r="K43" i="4"/>
  <c r="L43" i="4"/>
  <c r="O43" i="4"/>
  <c r="P43" i="4"/>
  <c r="Q43" i="4"/>
  <c r="T43" i="4"/>
  <c r="U43" i="4" s="1"/>
  <c r="V43" i="4" s="1"/>
  <c r="Y43" i="4"/>
  <c r="Z43" i="4" s="1"/>
  <c r="AA43" i="4" s="1"/>
  <c r="AD43" i="4"/>
  <c r="AE43" i="4"/>
  <c r="AF43" i="4"/>
  <c r="E44" i="4"/>
  <c r="F44" i="4"/>
  <c r="G44" i="4"/>
  <c r="J44" i="4"/>
  <c r="K44" i="4" s="1"/>
  <c r="L44" i="4" s="1"/>
  <c r="O44" i="4"/>
  <c r="P44" i="4" s="1"/>
  <c r="Q44" i="4" s="1"/>
  <c r="T44" i="4"/>
  <c r="U44" i="4"/>
  <c r="V44" i="4" s="1"/>
  <c r="Y44" i="4"/>
  <c r="AD44" i="4"/>
  <c r="AE44" i="4" s="1"/>
  <c r="AF44" i="4" s="1"/>
  <c r="E45" i="4"/>
  <c r="F45" i="4" s="1"/>
  <c r="G45" i="4" s="1"/>
  <c r="J45" i="4"/>
  <c r="K45" i="4"/>
  <c r="L45" i="4" s="1"/>
  <c r="O45" i="4"/>
  <c r="P45" i="4"/>
  <c r="Q45" i="4"/>
  <c r="T45" i="4"/>
  <c r="U45" i="4" s="1"/>
  <c r="V45" i="4" s="1"/>
  <c r="Y45" i="4"/>
  <c r="Z45" i="4"/>
  <c r="AA45" i="4" s="1"/>
  <c r="AD45" i="4"/>
  <c r="AE45" i="4"/>
  <c r="AF45" i="4" s="1"/>
  <c r="E46" i="4"/>
  <c r="F46" i="4"/>
  <c r="G46" i="4"/>
  <c r="J46" i="4"/>
  <c r="K46" i="4" s="1"/>
  <c r="L46" i="4" s="1"/>
  <c r="O46" i="4"/>
  <c r="P46" i="4"/>
  <c r="Q46" i="4" s="1"/>
  <c r="T46" i="4"/>
  <c r="U46" i="4"/>
  <c r="V46" i="4"/>
  <c r="Y46" i="4"/>
  <c r="Z46" i="4"/>
  <c r="AA46" i="4"/>
  <c r="AD46" i="4"/>
  <c r="AE46" i="4" s="1"/>
  <c r="AF46" i="4" s="1"/>
  <c r="E47" i="4"/>
  <c r="F47" i="4" s="1"/>
  <c r="G47" i="4" s="1"/>
  <c r="J47" i="4"/>
  <c r="K47" i="4"/>
  <c r="L47" i="4"/>
  <c r="O47" i="4"/>
  <c r="P47" i="4"/>
  <c r="Q47" i="4"/>
  <c r="T47" i="4"/>
  <c r="U47" i="4" s="1"/>
  <c r="V47" i="4" s="1"/>
  <c r="Y47" i="4"/>
  <c r="Z47" i="4" s="1"/>
  <c r="AA47" i="4" s="1"/>
  <c r="AD47" i="4"/>
  <c r="AE47" i="4"/>
  <c r="AF47" i="4" s="1"/>
  <c r="E48" i="4"/>
  <c r="F48" i="4"/>
  <c r="G48" i="4"/>
  <c r="J48" i="4"/>
  <c r="K48" i="4" s="1"/>
  <c r="L48" i="4" s="1"/>
  <c r="O48" i="4"/>
  <c r="P48" i="4"/>
  <c r="Q48" i="4" s="1"/>
  <c r="T48" i="4"/>
  <c r="U48" i="4" s="1"/>
  <c r="V48" i="4" s="1"/>
  <c r="Y48" i="4"/>
  <c r="Z48" i="4"/>
  <c r="AA48" i="4" s="1"/>
  <c r="AD48" i="4"/>
  <c r="AE48" i="4" s="1"/>
  <c r="AF48" i="4"/>
  <c r="E49" i="4"/>
  <c r="F49" i="4" s="1"/>
  <c r="G49" i="4" s="1"/>
  <c r="J49" i="4"/>
  <c r="K49" i="4"/>
  <c r="L49" i="4" s="1"/>
  <c r="O49" i="4"/>
  <c r="P49" i="4"/>
  <c r="Q49" i="4"/>
  <c r="T49" i="4"/>
  <c r="U49" i="4" s="1"/>
  <c r="V49" i="4" s="1"/>
  <c r="Y49" i="4"/>
  <c r="Z49" i="4"/>
  <c r="AA49" i="4" s="1"/>
  <c r="AD49" i="4"/>
  <c r="AE49" i="4" s="1"/>
  <c r="AF49" i="4" s="1"/>
  <c r="E50" i="4"/>
  <c r="F50" i="4"/>
  <c r="G50" i="4" s="1"/>
  <c r="J50" i="4"/>
  <c r="K50" i="4" s="1"/>
  <c r="L50" i="4"/>
  <c r="O50" i="4"/>
  <c r="P50" i="4" s="1"/>
  <c r="Q50" i="4" s="1"/>
  <c r="T50" i="4"/>
  <c r="U50" i="4"/>
  <c r="V50" i="4" s="1"/>
  <c r="Y50" i="4"/>
  <c r="Z50" i="4"/>
  <c r="AA50" i="4"/>
  <c r="AD50" i="4"/>
  <c r="AE50" i="4" s="1"/>
  <c r="AF50" i="4" s="1"/>
  <c r="E51" i="4"/>
  <c r="F51" i="4"/>
  <c r="G51" i="4" s="1"/>
  <c r="J51" i="4"/>
  <c r="K51" i="4" s="1"/>
  <c r="L51" i="4" s="1"/>
  <c r="O51" i="4"/>
  <c r="P51" i="4"/>
  <c r="Q51" i="4" s="1"/>
  <c r="T51" i="4"/>
  <c r="U51" i="4" s="1"/>
  <c r="V51" i="4"/>
  <c r="Y51" i="4"/>
  <c r="Z51" i="4" s="1"/>
  <c r="AA51" i="4" s="1"/>
  <c r="AD51" i="4"/>
  <c r="AE51" i="4"/>
  <c r="AF51" i="4" s="1"/>
  <c r="E52" i="4"/>
  <c r="F52" i="4"/>
  <c r="G52" i="4"/>
  <c r="J52" i="4"/>
  <c r="K52" i="4" s="1"/>
  <c r="L52" i="4" s="1"/>
  <c r="O52" i="4"/>
  <c r="P52" i="4"/>
  <c r="Q52" i="4" s="1"/>
  <c r="T52" i="4"/>
  <c r="U52" i="4"/>
  <c r="V52" i="4"/>
  <c r="Y52" i="4"/>
  <c r="Z52" i="4" s="1"/>
  <c r="AA52" i="4" s="1"/>
  <c r="AD52" i="4"/>
  <c r="AE52" i="4" s="1"/>
  <c r="AF52" i="4" s="1"/>
  <c r="E53" i="4"/>
  <c r="F53" i="4"/>
  <c r="G53" i="4" s="1"/>
  <c r="J53" i="4"/>
  <c r="K53" i="4"/>
  <c r="L53" i="4"/>
  <c r="O53" i="4"/>
  <c r="P53" i="4" s="1"/>
  <c r="Q53" i="4" s="1"/>
  <c r="T53" i="4"/>
  <c r="U53" i="4" s="1"/>
  <c r="V53" i="4" s="1"/>
  <c r="Y53" i="4"/>
  <c r="Z53" i="4"/>
  <c r="AA53" i="4" s="1"/>
  <c r="AD53" i="4"/>
  <c r="AE53" i="4"/>
  <c r="AF53" i="4"/>
  <c r="E54" i="4"/>
  <c r="F54" i="4" s="1"/>
  <c r="G54" i="4" s="1"/>
  <c r="J54" i="4"/>
  <c r="K54" i="4" s="1"/>
  <c r="L54" i="4" s="1"/>
  <c r="O54" i="4"/>
  <c r="P54" i="4"/>
  <c r="Q54" i="4" s="1"/>
  <c r="T54" i="4"/>
  <c r="U54" i="4"/>
  <c r="V54" i="4"/>
  <c r="AD54" i="4"/>
  <c r="AE54" i="4"/>
  <c r="AF54" i="4" s="1"/>
  <c r="E55" i="4"/>
  <c r="F55" i="4"/>
  <c r="G55" i="4"/>
  <c r="J55" i="4"/>
  <c r="K55" i="4" s="1"/>
  <c r="L55" i="4" s="1"/>
  <c r="O55" i="4"/>
  <c r="P55" i="4" s="1"/>
  <c r="Q55" i="4" s="1"/>
  <c r="T55" i="4"/>
  <c r="U55" i="4"/>
  <c r="V55" i="4" s="1"/>
  <c r="Y55" i="4"/>
  <c r="Z55" i="4"/>
  <c r="AA55" i="4"/>
  <c r="AD55" i="4"/>
  <c r="AE55" i="4" s="1"/>
  <c r="AF55" i="4" s="1"/>
  <c r="E56" i="4"/>
  <c r="F56" i="4" s="1"/>
  <c r="G56" i="4" s="1"/>
  <c r="J56" i="4"/>
  <c r="K56" i="4"/>
  <c r="L56" i="4" s="1"/>
  <c r="O56" i="4"/>
  <c r="P56" i="4"/>
  <c r="Q56" i="4"/>
  <c r="T56" i="4"/>
  <c r="U56" i="4" s="1"/>
  <c r="V56" i="4" s="1"/>
  <c r="Y56" i="4"/>
  <c r="Z56" i="4" s="1"/>
  <c r="AA56" i="4" s="1"/>
  <c r="AD56" i="4"/>
  <c r="AE56" i="4"/>
  <c r="AF56" i="4" s="1"/>
  <c r="E57" i="4"/>
  <c r="F57" i="4"/>
  <c r="G57" i="4"/>
  <c r="J57" i="4"/>
  <c r="K57" i="4" s="1"/>
  <c r="L57" i="4" s="1"/>
  <c r="O57" i="4"/>
  <c r="P57" i="4" s="1"/>
  <c r="Q57" i="4" s="1"/>
  <c r="T57" i="4"/>
  <c r="U57" i="4"/>
  <c r="V57" i="4" s="1"/>
  <c r="Y57" i="4"/>
  <c r="Z57" i="4"/>
  <c r="AA57" i="4"/>
  <c r="AD57" i="4"/>
  <c r="AE57" i="4" s="1"/>
  <c r="AF57" i="4" s="1"/>
  <c r="E58" i="4"/>
  <c r="J58" i="4"/>
  <c r="O58" i="4"/>
  <c r="T58" i="4"/>
  <c r="Y58" i="4"/>
  <c r="AD58" i="4"/>
  <c r="E59" i="4"/>
  <c r="J59" i="4"/>
  <c r="O59" i="4"/>
  <c r="T59" i="4"/>
  <c r="Y59" i="4"/>
  <c r="AD59" i="4"/>
  <c r="E60" i="4"/>
  <c r="J60" i="4"/>
  <c r="O60" i="4"/>
  <c r="T60" i="4"/>
  <c r="Y60" i="4"/>
  <c r="AD60" i="4"/>
  <c r="E61" i="4"/>
  <c r="J61" i="4"/>
  <c r="O61" i="4"/>
  <c r="T61" i="4"/>
  <c r="Y61" i="4"/>
  <c r="AD61" i="4"/>
  <c r="E62" i="4"/>
  <c r="J62" i="4"/>
  <c r="O62" i="4"/>
  <c r="T62" i="4"/>
  <c r="Y62" i="4"/>
  <c r="AD62" i="4"/>
  <c r="Z4" i="4" l="1"/>
  <c r="AA4" i="4" s="1"/>
  <c r="Z19" i="4"/>
  <c r="AA19" i="4" s="1"/>
  <c r="Z14" i="4"/>
  <c r="AA14" i="4" s="1"/>
  <c r="Z24" i="4"/>
  <c r="AA24" i="4" s="1"/>
  <c r="Z29" i="4"/>
  <c r="AA29" i="4" s="1"/>
  <c r="Z9" i="4"/>
  <c r="AA9" i="4" s="1"/>
  <c r="Z34" i="4"/>
  <c r="AA34" i="4" s="1"/>
  <c r="Z44" i="4"/>
  <c r="AA44" i="4" s="1"/>
  <c r="F17" i="4"/>
  <c r="G17" i="4" s="1"/>
  <c r="F12" i="4"/>
  <c r="G12" i="4" s="1"/>
  <c r="F32" i="4"/>
  <c r="G32" i="4" s="1"/>
  <c r="F27" i="4"/>
  <c r="G27" i="4" s="1"/>
  <c r="F42" i="4"/>
  <c r="G42" i="4" s="1"/>
  <c r="Z54" i="4"/>
  <c r="AA54" i="4" s="1"/>
  <c r="AE7" i="4"/>
  <c r="AF7" i="4" s="1"/>
  <c r="AE17" i="4"/>
  <c r="AF17" i="4" s="1"/>
  <c r="AE27" i="4"/>
  <c r="AF27" i="4" s="1"/>
  <c r="AE12" i="4"/>
  <c r="AF12" i="4" s="1"/>
  <c r="P22" i="4"/>
  <c r="Q22" i="4" s="1"/>
  <c r="P17" i="4"/>
  <c r="Q17" i="4" s="1"/>
  <c r="Z5" i="4"/>
  <c r="AA5" i="4" s="1"/>
  <c r="Z15" i="4"/>
  <c r="AA15" i="4" s="1"/>
  <c r="Z10" i="4"/>
  <c r="AA10" i="4" s="1"/>
  <c r="Z30" i="4"/>
  <c r="AA30" i="4" s="1"/>
  <c r="K15" i="4"/>
  <c r="L15" i="4" s="1"/>
  <c r="K25" i="4"/>
  <c r="L25" i="4" s="1"/>
  <c r="K5" i="4"/>
  <c r="L5" i="4" s="1"/>
  <c r="K10" i="4"/>
  <c r="L10" i="4" s="1"/>
  <c r="K30" i="4"/>
  <c r="L30" i="4" s="1"/>
  <c r="P4" i="4"/>
  <c r="Q4" i="4" s="1"/>
  <c r="P14" i="4"/>
  <c r="Q14" i="4" s="1"/>
  <c r="P9" i="4"/>
  <c r="Q9" i="4" s="1"/>
  <c r="P29" i="4"/>
  <c r="Q29" i="4" s="1"/>
  <c r="K11" i="4"/>
  <c r="L11" i="4" s="1"/>
  <c r="K21" i="4"/>
  <c r="L21" i="4" s="1"/>
  <c r="K31" i="4"/>
  <c r="L31" i="4" s="1"/>
  <c r="U8" i="4"/>
  <c r="V8" i="4" s="1"/>
  <c r="U18" i="4"/>
  <c r="V18" i="4" s="1"/>
  <c r="U28" i="4"/>
  <c r="V28" i="4" s="1"/>
  <c r="K3" i="4"/>
  <c r="L3" i="4" s="1"/>
  <c r="K13" i="4"/>
  <c r="L13" i="4" s="1"/>
  <c r="K23" i="4"/>
  <c r="L23" i="4" s="1"/>
  <c r="Z26" i="4"/>
  <c r="AA26" i="4" s="1"/>
  <c r="K26" i="4"/>
  <c r="L26" i="4" s="1"/>
  <c r="F24" i="4"/>
  <c r="G24" i="4" s="1"/>
  <c r="U23" i="4"/>
  <c r="V23" i="4" s="1"/>
  <c r="K18" i="4"/>
  <c r="L18" i="4" s="1"/>
  <c r="AE15" i="4"/>
  <c r="AF15" i="4" s="1"/>
  <c r="AE25" i="4"/>
  <c r="AF25" i="4" s="1"/>
  <c r="U5" i="4"/>
  <c r="V5" i="4" s="1"/>
  <c r="U10" i="4"/>
  <c r="V10" i="4" s="1"/>
  <c r="U20" i="4"/>
  <c r="V20" i="4" s="1"/>
  <c r="U30" i="4"/>
  <c r="V30" i="4" s="1"/>
  <c r="U14" i="4"/>
  <c r="V14" i="4" s="1"/>
  <c r="U24" i="4"/>
  <c r="V24" i="4" s="1"/>
  <c r="Z11" i="4"/>
  <c r="AA11" i="4" s="1"/>
  <c r="U12" i="4"/>
  <c r="V12" i="4" s="1"/>
  <c r="U22" i="4"/>
  <c r="V22" i="4" s="1"/>
  <c r="K7" i="4"/>
  <c r="L7" i="4" s="1"/>
  <c r="K17" i="4"/>
  <c r="L17" i="4" s="1"/>
  <c r="K27" i="4"/>
  <c r="L27" i="4" s="1"/>
  <c r="AE11" i="4"/>
  <c r="AF11" i="4" s="1"/>
  <c r="AE21" i="4"/>
  <c r="AF21" i="4" s="1"/>
  <c r="AE31" i="4"/>
  <c r="AF31" i="4" s="1"/>
  <c r="AE3" i="4"/>
  <c r="AF3" i="4" s="1"/>
  <c r="AE13" i="4"/>
  <c r="AF13" i="4" s="1"/>
  <c r="AE23" i="4"/>
  <c r="AF23" i="4" s="1"/>
</calcChain>
</file>

<file path=xl/sharedStrings.xml><?xml version="1.0" encoding="utf-8"?>
<sst xmlns="http://schemas.openxmlformats.org/spreadsheetml/2006/main" count="204" uniqueCount="81">
  <si>
    <t>Phytoconstituents</t>
  </si>
  <si>
    <t xml:space="preserve">Test </t>
  </si>
  <si>
    <t>Results</t>
  </si>
  <si>
    <t xml:space="preserve">Alkaloids </t>
  </si>
  <si>
    <t>Dragendroff</t>
  </si>
  <si>
    <t>+</t>
  </si>
  <si>
    <t>Meyer</t>
  </si>
  <si>
    <t xml:space="preserve">Phenols </t>
  </si>
  <si>
    <t xml:space="preserve">Flavonoids </t>
  </si>
  <si>
    <t>Lead acetate</t>
  </si>
  <si>
    <t xml:space="preserve">Tannins  </t>
  </si>
  <si>
    <t xml:space="preserve">Gelatin </t>
  </si>
  <si>
    <t xml:space="preserve">Glycosides </t>
  </si>
  <si>
    <t>Keller Kiliani Test</t>
  </si>
  <si>
    <t xml:space="preserve">Saponin </t>
  </si>
  <si>
    <t xml:space="preserve">Frothing test </t>
  </si>
  <si>
    <t>-</t>
  </si>
  <si>
    <t>Terpenoids</t>
  </si>
  <si>
    <t>Salkowski test</t>
  </si>
  <si>
    <t xml:space="preserve">Quinones </t>
  </si>
  <si>
    <t>Bontrager’s test</t>
  </si>
  <si>
    <t>Fecl3</t>
  </si>
  <si>
    <t>PARAMETER STUDIED</t>
  </si>
  <si>
    <t>EPITHELIZATION PERIOD/DAYS</t>
  </si>
  <si>
    <t>0.3 % PCFHE AC</t>
  </si>
  <si>
    <t>1.0% PCFHE AC</t>
  </si>
  <si>
    <t>3% PCFHE AC</t>
  </si>
  <si>
    <t>VEHICLE</t>
  </si>
  <si>
    <t>SSD( POSITIVE CONTROL)</t>
  </si>
  <si>
    <t>UNTREATED (MODEL)</t>
  </si>
  <si>
    <t>Component</t>
  </si>
  <si>
    <t>Formulation (%)</t>
  </si>
  <si>
    <t>Vehicle</t>
  </si>
  <si>
    <t>EEPCFH</t>
  </si>
  <si>
    <t>Emulsifying Ointment</t>
  </si>
  <si>
    <t>Purifying Water</t>
  </si>
  <si>
    <t>E</t>
  </si>
  <si>
    <t>D</t>
  </si>
  <si>
    <t>C</t>
  </si>
  <si>
    <t>B</t>
  </si>
  <si>
    <t>A</t>
  </si>
  <si>
    <t>DAY 22</t>
  </si>
  <si>
    <t>DAY 20</t>
  </si>
  <si>
    <t>DAY 18</t>
  </si>
  <si>
    <t>DAY 16</t>
  </si>
  <si>
    <t>DAY 14</t>
  </si>
  <si>
    <t>DAY 12</t>
  </si>
  <si>
    <t>DAY 10</t>
  </si>
  <si>
    <t>DAY 8</t>
  </si>
  <si>
    <t>DAY 6</t>
  </si>
  <si>
    <t>DAY 4</t>
  </si>
  <si>
    <t>DAY 2</t>
  </si>
  <si>
    <t>DAY 0</t>
  </si>
  <si>
    <t>%WC</t>
  </si>
  <si>
    <t>Area</t>
  </si>
  <si>
    <t>Breadth</t>
  </si>
  <si>
    <t>Length</t>
  </si>
  <si>
    <t>GROUP 6 (untreated)</t>
  </si>
  <si>
    <t>GROUP 5(1%SSD)</t>
  </si>
  <si>
    <t>GROUP 4 (Vehicle)</t>
  </si>
  <si>
    <t>GROUP 3( 3% Parkia )</t>
  </si>
  <si>
    <t>GROUP 2 (1% Parkia )</t>
  </si>
  <si>
    <t>GROUP 1 (0.3% Parkia)</t>
  </si>
  <si>
    <t>RATS</t>
  </si>
  <si>
    <t>DAYS</t>
  </si>
  <si>
    <t>A1</t>
  </si>
  <si>
    <t>B2</t>
  </si>
  <si>
    <t>4xMIC</t>
  </si>
  <si>
    <t>2xMIC</t>
  </si>
  <si>
    <t>1xMIC</t>
  </si>
  <si>
    <t>Control</t>
  </si>
  <si>
    <t>Means</t>
  </si>
  <si>
    <t>COUNT 1 (x 103)</t>
  </si>
  <si>
    <t>COUNT 2</t>
  </si>
  <si>
    <t>1x103</t>
  </si>
  <si>
    <t>2x103</t>
  </si>
  <si>
    <t>logCFU</t>
  </si>
  <si>
    <t>COUNT 1</t>
  </si>
  <si>
    <t>a1</t>
  </si>
  <si>
    <t>a2</t>
  </si>
  <si>
    <t>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</si>
</sst>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00"/>
    <numFmt numFmtId="169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0">
    <xf numFmtId="0" fontId="0" fillId="0" borderId="0" xfId="0"/>
    <xf numFmtId="10" fontId="0" fillId="0" borderId="0" xfId="0" applyNumberFormat="1"/>
    <xf numFmtId="9" fontId="0" fillId="0" borderId="0" xfId="0" applyNumberFormat="1"/>
    <xf numFmtId="0" fontId="2" fillId="0" borderId="0" xfId="1"/>
    <xf numFmtId="2" fontId="2" fillId="0" borderId="0" xfId="1" applyNumberFormat="1"/>
    <xf numFmtId="0" fontId="1" fillId="0" borderId="0" xfId="1" applyFont="1"/>
    <xf numFmtId="168" fontId="2" fillId="0" borderId="0" xfId="1" applyNumberFormat="1"/>
    <xf numFmtId="2" fontId="2" fillId="2" borderId="0" xfId="1" applyNumberFormat="1" applyFill="1"/>
    <xf numFmtId="0" fontId="2" fillId="2" borderId="0" xfId="1" applyFill="1"/>
    <xf numFmtId="2" fontId="2" fillId="2" borderId="1" xfId="1" applyNumberFormat="1" applyFill="1" applyBorder="1" applyAlignment="1">
      <alignment horizontal="center"/>
    </xf>
    <xf numFmtId="2" fontId="2" fillId="3" borderId="1" xfId="1" applyNumberFormat="1" applyFill="1" applyBorder="1" applyAlignment="1">
      <alignment horizontal="center"/>
    </xf>
    <xf numFmtId="2" fontId="2" fillId="4" borderId="1" xfId="1" applyNumberFormat="1" applyFill="1" applyBorder="1" applyAlignment="1">
      <alignment horizontal="center"/>
    </xf>
    <xf numFmtId="2" fontId="2" fillId="5" borderId="1" xfId="1" applyNumberFormat="1" applyFill="1" applyBorder="1" applyAlignment="1">
      <alignment horizontal="center"/>
    </xf>
    <xf numFmtId="2" fontId="2" fillId="6" borderId="0" xfId="1" applyNumberFormat="1" applyFill="1" applyAlignment="1">
      <alignment horizontal="center"/>
    </xf>
    <xf numFmtId="2" fontId="2" fillId="6" borderId="1" xfId="1" applyNumberFormat="1" applyFill="1" applyBorder="1" applyAlignment="1">
      <alignment horizontal="center"/>
    </xf>
    <xf numFmtId="2" fontId="2" fillId="7" borderId="1" xfId="1" applyNumberFormat="1" applyFill="1" applyBorder="1" applyAlignment="1">
      <alignment horizontal="center"/>
    </xf>
    <xf numFmtId="169" fontId="2" fillId="0" borderId="2" xfId="1" applyNumberFormat="1" applyBorder="1" applyAlignment="1">
      <alignment horizontal="center"/>
    </xf>
    <xf numFmtId="0" fontId="2" fillId="0" borderId="3" xfId="1" applyBorder="1" applyAlignment="1">
      <alignment horizontal="center" textRotation="90"/>
    </xf>
    <xf numFmtId="169" fontId="2" fillId="0" borderId="1" xfId="1" applyNumberFormat="1" applyBorder="1" applyAlignment="1">
      <alignment horizontal="center"/>
    </xf>
    <xf numFmtId="0" fontId="1" fillId="0" borderId="4" xfId="1" applyFont="1" applyBorder="1" applyAlignment="1">
      <alignment horizontal="center" textRotation="90"/>
    </xf>
    <xf numFmtId="2" fontId="1" fillId="2" borderId="0" xfId="1" applyNumberFormat="1" applyFont="1" applyFill="1" applyAlignment="1">
      <alignment horizontal="center"/>
    </xf>
    <xf numFmtId="169" fontId="2" fillId="2" borderId="1" xfId="1" applyNumberFormat="1" applyFill="1" applyBorder="1" applyAlignment="1">
      <alignment horizontal="center"/>
    </xf>
    <xf numFmtId="169" fontId="1" fillId="3" borderId="1" xfId="1" applyNumberFormat="1" applyFont="1" applyFill="1" applyBorder="1" applyAlignment="1">
      <alignment horizontal="center"/>
    </xf>
    <xf numFmtId="169" fontId="2" fillId="3" borderId="1" xfId="1" applyNumberFormat="1" applyFill="1" applyBorder="1" applyAlignment="1">
      <alignment horizontal="center"/>
    </xf>
    <xf numFmtId="169" fontId="2" fillId="8" borderId="2" xfId="1" applyNumberFormat="1" applyFill="1" applyBorder="1" applyAlignment="1">
      <alignment horizontal="center"/>
    </xf>
    <xf numFmtId="2" fontId="1" fillId="4" borderId="1" xfId="1" applyNumberFormat="1" applyFont="1" applyFill="1" applyBorder="1" applyAlignment="1">
      <alignment horizontal="center" vertical="center"/>
    </xf>
    <xf numFmtId="169" fontId="2" fillId="4" borderId="1" xfId="1" applyNumberFormat="1" applyFill="1" applyBorder="1"/>
    <xf numFmtId="169" fontId="2" fillId="4" borderId="2" xfId="1" applyNumberFormat="1" applyFill="1" applyBorder="1" applyAlignment="1">
      <alignment horizontal="center"/>
    </xf>
    <xf numFmtId="2" fontId="1" fillId="5" borderId="1" xfId="1" applyNumberFormat="1" applyFont="1" applyFill="1" applyBorder="1" applyAlignment="1">
      <alignment horizontal="center"/>
    </xf>
    <xf numFmtId="169" fontId="2" fillId="5" borderId="5" xfId="1" applyNumberFormat="1" applyFill="1" applyBorder="1" applyAlignment="1">
      <alignment horizontal="center"/>
    </xf>
    <xf numFmtId="169" fontId="2" fillId="5" borderId="2" xfId="1" applyNumberFormat="1" applyFill="1" applyBorder="1" applyAlignment="1">
      <alignment horizontal="center"/>
    </xf>
    <xf numFmtId="2" fontId="1" fillId="6" borderId="5" xfId="1" applyNumberFormat="1" applyFont="1" applyFill="1" applyBorder="1" applyAlignment="1">
      <alignment horizontal="center"/>
    </xf>
    <xf numFmtId="2" fontId="2" fillId="6" borderId="5" xfId="1" applyNumberFormat="1" applyFill="1" applyBorder="1" applyAlignment="1">
      <alignment horizontal="center"/>
    </xf>
    <xf numFmtId="169" fontId="2" fillId="6" borderId="2" xfId="1" applyNumberFormat="1" applyFill="1" applyBorder="1" applyAlignment="1">
      <alignment horizontal="center"/>
    </xf>
    <xf numFmtId="169" fontId="1" fillId="7" borderId="5" xfId="1" applyNumberFormat="1" applyFont="1" applyFill="1" applyBorder="1" applyAlignment="1">
      <alignment horizontal="center"/>
    </xf>
    <xf numFmtId="168" fontId="2" fillId="7" borderId="5" xfId="1" applyNumberFormat="1" applyFill="1" applyBorder="1" applyAlignment="1">
      <alignment horizontal="center"/>
    </xf>
    <xf numFmtId="169" fontId="2" fillId="7" borderId="2" xfId="1" applyNumberFormat="1" applyFill="1" applyBorder="1" applyAlignment="1">
      <alignment horizontal="center"/>
    </xf>
    <xf numFmtId="169" fontId="1" fillId="0" borderId="5" xfId="1" applyNumberFormat="1" applyFont="1" applyBorder="1" applyAlignment="1">
      <alignment horizontal="center" textRotation="90"/>
    </xf>
    <xf numFmtId="169" fontId="2" fillId="4" borderId="1" xfId="1" applyNumberFormat="1" applyFill="1" applyBorder="1" applyAlignment="1">
      <alignment horizontal="center"/>
    </xf>
    <xf numFmtId="169" fontId="2" fillId="5" borderId="1" xfId="1" applyNumberFormat="1" applyFill="1" applyBorder="1" applyAlignment="1">
      <alignment horizontal="center"/>
    </xf>
    <xf numFmtId="169" fontId="2" fillId="6" borderId="1" xfId="1" applyNumberFormat="1" applyFill="1" applyBorder="1" applyAlignment="1">
      <alignment horizontal="center"/>
    </xf>
    <xf numFmtId="169" fontId="2" fillId="7" borderId="1" xfId="1" applyNumberFormat="1" applyFill="1" applyBorder="1" applyAlignment="1">
      <alignment horizontal="center"/>
    </xf>
    <xf numFmtId="169" fontId="1" fillId="0" borderId="6" xfId="1" applyNumberFormat="1" applyFont="1" applyBorder="1" applyAlignment="1">
      <alignment horizontal="center" textRotation="90"/>
    </xf>
    <xf numFmtId="169" fontId="2" fillId="2" borderId="5" xfId="1" applyNumberFormat="1" applyFill="1" applyBorder="1" applyAlignment="1">
      <alignment horizontal="center"/>
    </xf>
    <xf numFmtId="169" fontId="2" fillId="3" borderId="5" xfId="1" applyNumberFormat="1" applyFill="1" applyBorder="1" applyAlignment="1">
      <alignment horizontal="center"/>
    </xf>
    <xf numFmtId="169" fontId="2" fillId="4" borderId="5" xfId="1" applyNumberFormat="1" applyFill="1" applyBorder="1" applyAlignment="1">
      <alignment horizontal="center"/>
    </xf>
    <xf numFmtId="169" fontId="2" fillId="7" borderId="5" xfId="1" applyNumberFormat="1" applyFill="1" applyBorder="1" applyAlignment="1">
      <alignment horizontal="center"/>
    </xf>
    <xf numFmtId="169" fontId="2" fillId="6" borderId="5" xfId="1" applyNumberFormat="1" applyFill="1" applyBorder="1" applyAlignment="1">
      <alignment horizontal="center"/>
    </xf>
    <xf numFmtId="169" fontId="2" fillId="0" borderId="5" xfId="1" applyNumberFormat="1" applyBorder="1" applyAlignment="1">
      <alignment horizontal="center"/>
    </xf>
    <xf numFmtId="169" fontId="1" fillId="0" borderId="7" xfId="1" applyNumberFormat="1" applyFont="1" applyBorder="1" applyAlignment="1">
      <alignment horizontal="center" textRotation="90"/>
    </xf>
    <xf numFmtId="169" fontId="2" fillId="2" borderId="2" xfId="1" applyNumberFormat="1" applyFill="1" applyBorder="1" applyAlignment="1">
      <alignment horizontal="center"/>
    </xf>
    <xf numFmtId="169" fontId="2" fillId="3" borderId="2" xfId="1" applyNumberFormat="1" applyFill="1" applyBorder="1" applyAlignment="1">
      <alignment horizontal="center"/>
    </xf>
    <xf numFmtId="169" fontId="1" fillId="6" borderId="5" xfId="1" applyNumberFormat="1" applyFont="1" applyFill="1" applyBorder="1" applyAlignment="1">
      <alignment horizontal="center"/>
    </xf>
    <xf numFmtId="168" fontId="2" fillId="5" borderId="1" xfId="1" applyNumberFormat="1" applyFill="1" applyBorder="1" applyAlignment="1">
      <alignment horizontal="center"/>
    </xf>
    <xf numFmtId="168" fontId="2" fillId="6" borderId="5" xfId="1" applyNumberFormat="1" applyFill="1" applyBorder="1" applyAlignment="1">
      <alignment horizontal="center"/>
    </xf>
    <xf numFmtId="169" fontId="3" fillId="0" borderId="5" xfId="1" applyNumberFormat="1" applyFont="1" applyBorder="1" applyAlignment="1">
      <alignment horizontal="center" textRotation="90"/>
    </xf>
    <xf numFmtId="169" fontId="3" fillId="0" borderId="6" xfId="1" applyNumberFormat="1" applyFont="1" applyBorder="1" applyAlignment="1">
      <alignment horizontal="center" textRotation="90"/>
    </xf>
    <xf numFmtId="169" fontId="3" fillId="0" borderId="7" xfId="1" applyNumberFormat="1" applyFont="1" applyBorder="1" applyAlignment="1">
      <alignment horizontal="center" textRotation="90"/>
    </xf>
    <xf numFmtId="2" fontId="1" fillId="4" borderId="1" xfId="1" applyNumberFormat="1" applyFont="1" applyFill="1" applyBorder="1" applyAlignment="1">
      <alignment horizontal="center"/>
    </xf>
    <xf numFmtId="169" fontId="1" fillId="6" borderId="1" xfId="1" applyNumberFormat="1" applyFont="1" applyFill="1" applyBorder="1" applyAlignment="1">
      <alignment horizontal="center"/>
    </xf>
    <xf numFmtId="169" fontId="1" fillId="7" borderId="1" xfId="1" applyNumberFormat="1" applyFont="1" applyFill="1" applyBorder="1" applyAlignment="1">
      <alignment horizontal="center"/>
    </xf>
    <xf numFmtId="168" fontId="2" fillId="7" borderId="1" xfId="1" applyNumberFormat="1" applyFill="1" applyBorder="1" applyAlignment="1">
      <alignment horizontal="center"/>
    </xf>
    <xf numFmtId="169" fontId="1" fillId="0" borderId="5" xfId="1" applyNumberFormat="1" applyFont="1" applyBorder="1" applyAlignment="1">
      <alignment horizontal="center"/>
    </xf>
    <xf numFmtId="169" fontId="1" fillId="2" borderId="8" xfId="1" applyNumberFormat="1" applyFont="1" applyFill="1" applyBorder="1" applyAlignment="1">
      <alignment horizontal="center"/>
    </xf>
    <xf numFmtId="169" fontId="1" fillId="2" borderId="9" xfId="1" applyNumberFormat="1" applyFont="1" applyFill="1" applyBorder="1" applyAlignment="1">
      <alignment horizontal="center"/>
    </xf>
    <xf numFmtId="169" fontId="1" fillId="2" borderId="8" xfId="1" applyNumberFormat="1" applyFont="1" applyFill="1" applyBorder="1" applyAlignment="1">
      <alignment horizontal="center"/>
    </xf>
    <xf numFmtId="169" fontId="1" fillId="2" borderId="10" xfId="1" applyNumberFormat="1" applyFont="1" applyFill="1" applyBorder="1" applyAlignment="1">
      <alignment horizontal="center"/>
    </xf>
    <xf numFmtId="169" fontId="1" fillId="3" borderId="8" xfId="1" applyNumberFormat="1" applyFont="1" applyFill="1" applyBorder="1" applyAlignment="1">
      <alignment horizontal="center"/>
    </xf>
    <xf numFmtId="169" fontId="1" fillId="3" borderId="9" xfId="1" applyNumberFormat="1" applyFont="1" applyFill="1" applyBorder="1" applyAlignment="1">
      <alignment horizontal="center"/>
    </xf>
    <xf numFmtId="169" fontId="1" fillId="3" borderId="8" xfId="1" applyNumberFormat="1" applyFont="1" applyFill="1" applyBorder="1" applyAlignment="1">
      <alignment horizontal="center"/>
    </xf>
    <xf numFmtId="169" fontId="1" fillId="3" borderId="10" xfId="1" applyNumberFormat="1" applyFont="1" applyFill="1" applyBorder="1" applyAlignment="1">
      <alignment horizontal="center"/>
    </xf>
    <xf numFmtId="2" fontId="1" fillId="4" borderId="8" xfId="1" applyNumberFormat="1" applyFont="1" applyFill="1" applyBorder="1" applyAlignment="1">
      <alignment horizontal="center"/>
    </xf>
    <xf numFmtId="169" fontId="1" fillId="4" borderId="8" xfId="1" applyNumberFormat="1" applyFont="1" applyFill="1" applyBorder="1" applyAlignment="1">
      <alignment horizontal="center"/>
    </xf>
    <xf numFmtId="169" fontId="1" fillId="4" borderId="9" xfId="1" applyNumberFormat="1" applyFont="1" applyFill="1" applyBorder="1" applyAlignment="1">
      <alignment horizontal="center"/>
    </xf>
    <xf numFmtId="169" fontId="1" fillId="4" borderId="8" xfId="1" applyNumberFormat="1" applyFont="1" applyFill="1" applyBorder="1" applyAlignment="1">
      <alignment horizontal="center"/>
    </xf>
    <xf numFmtId="169" fontId="1" fillId="4" borderId="10" xfId="1" applyNumberFormat="1" applyFont="1" applyFill="1" applyBorder="1" applyAlignment="1">
      <alignment horizontal="center"/>
    </xf>
    <xf numFmtId="2" fontId="1" fillId="5" borderId="8" xfId="1" applyNumberFormat="1" applyFont="1" applyFill="1" applyBorder="1" applyAlignment="1">
      <alignment horizontal="center"/>
    </xf>
    <xf numFmtId="169" fontId="1" fillId="5" borderId="8" xfId="1" applyNumberFormat="1" applyFont="1" applyFill="1" applyBorder="1" applyAlignment="1">
      <alignment horizontal="center"/>
    </xf>
    <xf numFmtId="169" fontId="1" fillId="5" borderId="9" xfId="1" applyNumberFormat="1" applyFont="1" applyFill="1" applyBorder="1" applyAlignment="1">
      <alignment horizontal="center"/>
    </xf>
    <xf numFmtId="169" fontId="1" fillId="5" borderId="8" xfId="1" applyNumberFormat="1" applyFont="1" applyFill="1" applyBorder="1" applyAlignment="1">
      <alignment horizontal="center"/>
    </xf>
    <xf numFmtId="169" fontId="1" fillId="5" borderId="10" xfId="1" applyNumberFormat="1" applyFont="1" applyFill="1" applyBorder="1" applyAlignment="1">
      <alignment horizontal="center"/>
    </xf>
    <xf numFmtId="169" fontId="1" fillId="6" borderId="8" xfId="1" applyNumberFormat="1" applyFont="1" applyFill="1" applyBorder="1" applyAlignment="1">
      <alignment horizontal="center"/>
    </xf>
    <xf numFmtId="2" fontId="1" fillId="6" borderId="8" xfId="1" applyNumberFormat="1" applyFont="1" applyFill="1" applyBorder="1" applyAlignment="1">
      <alignment horizontal="center"/>
    </xf>
    <xf numFmtId="169" fontId="1" fillId="6" borderId="9" xfId="1" applyNumberFormat="1" applyFont="1" applyFill="1" applyBorder="1" applyAlignment="1">
      <alignment horizontal="center"/>
    </xf>
    <xf numFmtId="169" fontId="1" fillId="6" borderId="8" xfId="1" applyNumberFormat="1" applyFont="1" applyFill="1" applyBorder="1" applyAlignment="1">
      <alignment horizontal="center"/>
    </xf>
    <xf numFmtId="169" fontId="1" fillId="6" borderId="10" xfId="1" applyNumberFormat="1" applyFont="1" applyFill="1" applyBorder="1" applyAlignment="1">
      <alignment horizontal="center"/>
    </xf>
    <xf numFmtId="169" fontId="1" fillId="7" borderId="8" xfId="1" applyNumberFormat="1" applyFont="1" applyFill="1" applyBorder="1" applyAlignment="1">
      <alignment horizontal="center"/>
    </xf>
    <xf numFmtId="168" fontId="1" fillId="7" borderId="8" xfId="1" applyNumberFormat="1" applyFont="1" applyFill="1" applyBorder="1" applyAlignment="1">
      <alignment horizontal="center"/>
    </xf>
    <xf numFmtId="169" fontId="1" fillId="7" borderId="9" xfId="1" applyNumberFormat="1" applyFont="1" applyFill="1" applyBorder="1" applyAlignment="1">
      <alignment horizontal="center"/>
    </xf>
    <xf numFmtId="169" fontId="1" fillId="7" borderId="8" xfId="1" applyNumberFormat="1" applyFont="1" applyFill="1" applyBorder="1" applyAlignment="1">
      <alignment horizontal="center"/>
    </xf>
    <xf numFmtId="169" fontId="1" fillId="7" borderId="10" xfId="1" applyNumberFormat="1" applyFont="1" applyFill="1" applyBorder="1" applyAlignment="1">
      <alignment horizontal="center"/>
    </xf>
    <xf numFmtId="169" fontId="1" fillId="0" borderId="7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68" fontId="4" fillId="0" borderId="0" xfId="0" applyNumberFormat="1" applyFont="1"/>
    <xf numFmtId="2" fontId="0" fillId="0" borderId="0" xfId="0" applyNumberFormat="1"/>
    <xf numFmtId="0" fontId="0" fillId="0" borderId="0" xfId="0" applyAlignment="1">
      <alignment horizontal="left"/>
    </xf>
    <xf numFmtId="1" fontId="4" fillId="0" borderId="0" xfId="0" applyNumberFormat="1" applyFont="1"/>
    <xf numFmtId="1" fontId="0" fillId="0" borderId="0" xfId="0" applyNumberFormat="1"/>
  </cellXfs>
  <cellStyles count="2">
    <cellStyle name="Normal" xfId="0" builtinId="0"/>
    <cellStyle name="Normal 2" xfId="1" xr:uid="{931D78D4-77FA-49F4-A63A-E39377F208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38C05-4C32-4250-B77B-54BA8A4A5D96}">
  <dimension ref="A1:C11"/>
  <sheetViews>
    <sheetView workbookViewId="0">
      <selection activeCell="D16" sqref="D16"/>
    </sheetView>
  </sheetViews>
  <sheetFormatPr defaultRowHeight="14.4" x14ac:dyDescent="0.3"/>
  <cols>
    <col min="1" max="1" width="15.77734375" bestFit="1" customWidth="1"/>
    <col min="2" max="2" width="14.77734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3" spans="1:3" x14ac:dyDescent="0.3">
      <c r="A3" t="s">
        <v>3</v>
      </c>
      <c r="B3" t="s">
        <v>4</v>
      </c>
      <c r="C3" t="s">
        <v>5</v>
      </c>
    </row>
    <row r="4" spans="1:3" x14ac:dyDescent="0.3">
      <c r="B4" t="s">
        <v>6</v>
      </c>
      <c r="C4" t="s">
        <v>5</v>
      </c>
    </row>
    <row r="5" spans="1:3" x14ac:dyDescent="0.3">
      <c r="A5" t="s">
        <v>7</v>
      </c>
      <c r="B5" t="s">
        <v>21</v>
      </c>
      <c r="C5" t="s">
        <v>5</v>
      </c>
    </row>
    <row r="6" spans="1:3" x14ac:dyDescent="0.3">
      <c r="A6" t="s">
        <v>8</v>
      </c>
      <c r="B6" t="s">
        <v>9</v>
      </c>
      <c r="C6" t="s">
        <v>5</v>
      </c>
    </row>
    <row r="7" spans="1:3" x14ac:dyDescent="0.3">
      <c r="A7" t="s">
        <v>10</v>
      </c>
      <c r="B7" t="s">
        <v>11</v>
      </c>
      <c r="C7" t="s">
        <v>5</v>
      </c>
    </row>
    <row r="8" spans="1:3" x14ac:dyDescent="0.3">
      <c r="A8" t="s">
        <v>12</v>
      </c>
      <c r="B8" t="s">
        <v>13</v>
      </c>
      <c r="C8" t="s">
        <v>5</v>
      </c>
    </row>
    <row r="9" spans="1:3" x14ac:dyDescent="0.3">
      <c r="A9" t="s">
        <v>14</v>
      </c>
      <c r="B9" t="s">
        <v>15</v>
      </c>
      <c r="C9" t="s">
        <v>16</v>
      </c>
    </row>
    <row r="10" spans="1:3" x14ac:dyDescent="0.3">
      <c r="A10" t="s">
        <v>17</v>
      </c>
      <c r="B10" t="s">
        <v>18</v>
      </c>
      <c r="C10" t="s">
        <v>5</v>
      </c>
    </row>
    <row r="11" spans="1:3" x14ac:dyDescent="0.3">
      <c r="A11" t="s">
        <v>19</v>
      </c>
      <c r="B11" t="s">
        <v>20</v>
      </c>
      <c r="C11" t="s">
        <v>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10DAD-09A9-4431-84C5-CB5E2B5D8370}">
  <dimension ref="A1:F7"/>
  <sheetViews>
    <sheetView workbookViewId="0">
      <selection activeCell="A12" sqref="A12"/>
    </sheetView>
  </sheetViews>
  <sheetFormatPr defaultRowHeight="14.4" x14ac:dyDescent="0.3"/>
  <cols>
    <col min="1" max="1" width="21.88671875" bestFit="1" customWidth="1"/>
  </cols>
  <sheetData>
    <row r="1" spans="1:6" x14ac:dyDescent="0.3">
      <c r="A1" t="s">
        <v>22</v>
      </c>
      <c r="B1" t="s">
        <v>23</v>
      </c>
    </row>
    <row r="2" spans="1:6" x14ac:dyDescent="0.3">
      <c r="A2" t="s">
        <v>24</v>
      </c>
      <c r="B2">
        <v>18</v>
      </c>
      <c r="C2">
        <v>17</v>
      </c>
      <c r="D2">
        <v>16</v>
      </c>
      <c r="E2">
        <v>18</v>
      </c>
      <c r="F2">
        <v>18</v>
      </c>
    </row>
    <row r="3" spans="1:6" x14ac:dyDescent="0.3">
      <c r="A3" t="s">
        <v>25</v>
      </c>
      <c r="B3">
        <v>16</v>
      </c>
      <c r="C3">
        <v>16</v>
      </c>
      <c r="D3">
        <v>17</v>
      </c>
      <c r="E3">
        <v>16</v>
      </c>
      <c r="F3">
        <v>17</v>
      </c>
    </row>
    <row r="4" spans="1:6" x14ac:dyDescent="0.3">
      <c r="A4" t="s">
        <v>26</v>
      </c>
      <c r="B4">
        <v>16</v>
      </c>
      <c r="C4">
        <v>16</v>
      </c>
      <c r="D4">
        <v>17</v>
      </c>
      <c r="E4">
        <v>16</v>
      </c>
      <c r="F4">
        <v>18</v>
      </c>
    </row>
    <row r="5" spans="1:6" x14ac:dyDescent="0.3">
      <c r="A5" t="s">
        <v>27</v>
      </c>
      <c r="B5">
        <v>18</v>
      </c>
      <c r="C5">
        <v>17</v>
      </c>
      <c r="D5">
        <v>18</v>
      </c>
      <c r="E5">
        <v>17</v>
      </c>
      <c r="F5">
        <v>18</v>
      </c>
    </row>
    <row r="6" spans="1:6" x14ac:dyDescent="0.3">
      <c r="A6" t="s">
        <v>28</v>
      </c>
      <c r="B6">
        <v>17</v>
      </c>
      <c r="C6">
        <v>18</v>
      </c>
      <c r="D6">
        <v>17</v>
      </c>
      <c r="E6">
        <v>18</v>
      </c>
      <c r="F6">
        <v>18</v>
      </c>
    </row>
    <row r="7" spans="1:6" x14ac:dyDescent="0.3">
      <c r="A7" t="s">
        <v>29</v>
      </c>
      <c r="B7">
        <v>19</v>
      </c>
      <c r="C7">
        <v>20</v>
      </c>
      <c r="D7">
        <v>21</v>
      </c>
      <c r="E7">
        <v>19</v>
      </c>
      <c r="F7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450D0-CF12-40FB-A382-57946890F434}">
  <dimension ref="A1:E5"/>
  <sheetViews>
    <sheetView workbookViewId="0">
      <selection activeCell="B13" sqref="B13"/>
    </sheetView>
  </sheetViews>
  <sheetFormatPr defaultRowHeight="14.4" x14ac:dyDescent="0.3"/>
  <cols>
    <col min="1" max="1" width="18.44140625" bestFit="1" customWidth="1"/>
  </cols>
  <sheetData>
    <row r="1" spans="1:5" x14ac:dyDescent="0.3">
      <c r="A1" t="s">
        <v>30</v>
      </c>
      <c r="B1" t="s">
        <v>31</v>
      </c>
    </row>
    <row r="2" spans="1:5" x14ac:dyDescent="0.3">
      <c r="B2" s="1">
        <v>3.0000000000000001E-3</v>
      </c>
      <c r="C2" s="2">
        <v>0.01</v>
      </c>
      <c r="D2" s="2">
        <v>0.03</v>
      </c>
      <c r="E2" t="s">
        <v>32</v>
      </c>
    </row>
    <row r="3" spans="1:5" x14ac:dyDescent="0.3">
      <c r="A3" t="s">
        <v>33</v>
      </c>
      <c r="B3">
        <v>0.108</v>
      </c>
      <c r="C3">
        <v>0.36</v>
      </c>
      <c r="D3">
        <v>1.08</v>
      </c>
      <c r="E3" t="s">
        <v>16</v>
      </c>
    </row>
    <row r="4" spans="1:5" x14ac:dyDescent="0.3">
      <c r="A4" t="s">
        <v>34</v>
      </c>
      <c r="B4">
        <v>10.8</v>
      </c>
      <c r="C4">
        <v>10.7</v>
      </c>
      <c r="D4">
        <v>10.5</v>
      </c>
      <c r="E4">
        <v>10.8</v>
      </c>
    </row>
    <row r="5" spans="1:5" x14ac:dyDescent="0.3">
      <c r="A5" t="s">
        <v>35</v>
      </c>
      <c r="B5">
        <v>25.1</v>
      </c>
      <c r="C5">
        <v>25</v>
      </c>
      <c r="D5">
        <v>24.4</v>
      </c>
      <c r="E5">
        <v>25.2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CA677-89FC-4665-A304-783B2EAFC651}">
  <dimension ref="A1:AF63"/>
  <sheetViews>
    <sheetView zoomScale="130" zoomScaleNormal="130" workbookViewId="0">
      <pane xSplit="2" topLeftCell="C1" activePane="topRight" state="frozen"/>
      <selection activeCell="A11" sqref="A11"/>
      <selection pane="topRight" activeCell="H68" sqref="H68"/>
    </sheetView>
  </sheetViews>
  <sheetFormatPr defaultRowHeight="14.4" x14ac:dyDescent="0.3"/>
  <cols>
    <col min="1" max="4" width="8.88671875" style="3"/>
    <col min="5" max="5" width="8.88671875" style="4"/>
    <col min="6" max="6" width="8.88671875" style="6"/>
    <col min="7" max="7" width="8.88671875" style="5"/>
    <col min="8" max="9" width="8.88671875" style="3"/>
    <col min="10" max="11" width="8.88671875" style="4"/>
    <col min="12" max="12" width="8.88671875" style="5"/>
    <col min="13" max="14" width="8.88671875" style="3"/>
    <col min="15" max="15" width="8.88671875" style="4"/>
    <col min="16" max="16" width="8.88671875" style="3"/>
    <col min="17" max="17" width="8.88671875" style="4"/>
    <col min="18" max="19" width="8.88671875" style="3"/>
    <col min="20" max="20" width="8.88671875" style="4"/>
    <col min="21" max="21" width="8.88671875" style="3"/>
    <col min="22" max="22" width="8.88671875" style="4"/>
    <col min="23" max="24" width="8.88671875" style="3"/>
    <col min="25" max="25" width="8.88671875" style="4"/>
    <col min="26" max="27" width="9" style="3" customWidth="1"/>
    <col min="28" max="29" width="8.88671875" style="3"/>
    <col min="30" max="30" width="8.88671875" style="4"/>
    <col min="31" max="31" width="8.88671875" style="3"/>
    <col min="32" max="32" width="8.88671875" style="4"/>
    <col min="33" max="16384" width="8.88671875" style="3"/>
  </cols>
  <sheetData>
    <row r="1" spans="1:32" x14ac:dyDescent="0.3">
      <c r="A1" s="91" t="s">
        <v>64</v>
      </c>
      <c r="B1" s="91" t="s">
        <v>63</v>
      </c>
      <c r="C1" s="90" t="s">
        <v>62</v>
      </c>
      <c r="D1" s="89"/>
      <c r="E1" s="88"/>
      <c r="F1" s="87"/>
      <c r="G1" s="86"/>
      <c r="H1" s="85" t="s">
        <v>61</v>
      </c>
      <c r="I1" s="84"/>
      <c r="J1" s="83"/>
      <c r="K1" s="82"/>
      <c r="L1" s="81"/>
      <c r="M1" s="80" t="s">
        <v>60</v>
      </c>
      <c r="N1" s="79"/>
      <c r="O1" s="78"/>
      <c r="P1" s="77"/>
      <c r="Q1" s="76"/>
      <c r="R1" s="75" t="s">
        <v>59</v>
      </c>
      <c r="S1" s="74"/>
      <c r="T1" s="73"/>
      <c r="U1" s="72"/>
      <c r="V1" s="71"/>
      <c r="W1" s="70" t="s">
        <v>58</v>
      </c>
      <c r="X1" s="69"/>
      <c r="Y1" s="68"/>
      <c r="Z1" s="67"/>
      <c r="AA1" s="67"/>
      <c r="AB1" s="66" t="s">
        <v>57</v>
      </c>
      <c r="AC1" s="65"/>
      <c r="AD1" s="64"/>
      <c r="AE1" s="63"/>
      <c r="AF1" s="20"/>
    </row>
    <row r="2" spans="1:32" x14ac:dyDescent="0.3">
      <c r="A2" s="62"/>
      <c r="B2" s="62"/>
      <c r="C2" s="41" t="s">
        <v>56</v>
      </c>
      <c r="D2" s="41" t="s">
        <v>55</v>
      </c>
      <c r="E2" s="15" t="s">
        <v>54</v>
      </c>
      <c r="F2" s="61" t="s">
        <v>53</v>
      </c>
      <c r="G2" s="60"/>
      <c r="H2" s="40" t="s">
        <v>56</v>
      </c>
      <c r="I2" s="40" t="s">
        <v>55</v>
      </c>
      <c r="J2" s="14" t="s">
        <v>54</v>
      </c>
      <c r="K2" s="14" t="s">
        <v>53</v>
      </c>
      <c r="L2" s="59" t="s">
        <v>53</v>
      </c>
      <c r="M2" s="39" t="s">
        <v>56</v>
      </c>
      <c r="N2" s="39" t="s">
        <v>55</v>
      </c>
      <c r="O2" s="12" t="s">
        <v>54</v>
      </c>
      <c r="P2" s="39" t="s">
        <v>53</v>
      </c>
      <c r="Q2" s="28" t="s">
        <v>53</v>
      </c>
      <c r="R2" s="38" t="s">
        <v>56</v>
      </c>
      <c r="S2" s="38" t="s">
        <v>55</v>
      </c>
      <c r="T2" s="11" t="s">
        <v>54</v>
      </c>
      <c r="U2" s="38" t="s">
        <v>53</v>
      </c>
      <c r="V2" s="58" t="s">
        <v>53</v>
      </c>
      <c r="W2" s="23" t="s">
        <v>56</v>
      </c>
      <c r="X2" s="23" t="s">
        <v>55</v>
      </c>
      <c r="Y2" s="10" t="s">
        <v>54</v>
      </c>
      <c r="Z2" s="23" t="s">
        <v>53</v>
      </c>
      <c r="AA2" s="22" t="s">
        <v>53</v>
      </c>
      <c r="AB2" s="21" t="s">
        <v>56</v>
      </c>
      <c r="AC2" s="21" t="s">
        <v>55</v>
      </c>
      <c r="AD2" s="9" t="s">
        <v>54</v>
      </c>
      <c r="AE2" s="21" t="s">
        <v>53</v>
      </c>
      <c r="AF2" s="9" t="s">
        <v>53</v>
      </c>
    </row>
    <row r="3" spans="1:32" x14ac:dyDescent="0.3">
      <c r="A3" s="57" t="s">
        <v>52</v>
      </c>
      <c r="B3" s="18" t="s">
        <v>40</v>
      </c>
      <c r="C3" s="41">
        <v>2</v>
      </c>
      <c r="D3" s="41">
        <v>2.1</v>
      </c>
      <c r="E3" s="15">
        <f>PRODUCT($C3:$D3)</f>
        <v>4.2</v>
      </c>
      <c r="F3" s="35">
        <v>0</v>
      </c>
      <c r="G3" s="34">
        <f>F3*100</f>
        <v>0</v>
      </c>
      <c r="H3" s="40">
        <v>1.9</v>
      </c>
      <c r="I3" s="40">
        <v>1.8</v>
      </c>
      <c r="J3" s="14">
        <f>PRODUCT($H3:$I3)</f>
        <v>3.42</v>
      </c>
      <c r="K3" s="54">
        <f>(J3-J3)/J3</f>
        <v>0</v>
      </c>
      <c r="L3" s="52">
        <f>K3*100</f>
        <v>0</v>
      </c>
      <c r="M3" s="39">
        <v>2.2000000000000002</v>
      </c>
      <c r="N3" s="39">
        <v>2</v>
      </c>
      <c r="O3" s="12">
        <f>PRODUCT($M3:$N3)</f>
        <v>4.4000000000000004</v>
      </c>
      <c r="P3" s="53">
        <f>(O3-O3)/O3</f>
        <v>0</v>
      </c>
      <c r="Q3" s="28">
        <f>P3*100</f>
        <v>0</v>
      </c>
      <c r="R3" s="38">
        <v>2.2000000000000002</v>
      </c>
      <c r="S3" s="38">
        <v>2.2000000000000002</v>
      </c>
      <c r="T3" s="11">
        <f>PRODUCT($R3:$S3)</f>
        <v>4.8400000000000007</v>
      </c>
      <c r="U3" s="26">
        <f>(T3-T3)/T3</f>
        <v>0</v>
      </c>
      <c r="V3" s="25">
        <f>U3*100</f>
        <v>0</v>
      </c>
      <c r="W3" s="23">
        <v>2.1</v>
      </c>
      <c r="X3" s="23">
        <v>1.9</v>
      </c>
      <c r="Y3" s="10">
        <f>PRODUCT($W3:$X3)</f>
        <v>3.9899999999999998</v>
      </c>
      <c r="Z3" s="23">
        <f>(Y3-Y3)/Y3</f>
        <v>0</v>
      </c>
      <c r="AA3" s="22">
        <f>Z3*100</f>
        <v>0</v>
      </c>
      <c r="AB3" s="21">
        <v>2</v>
      </c>
      <c r="AC3" s="21">
        <v>1.9</v>
      </c>
      <c r="AD3" s="9">
        <f>PRODUCT($AB3:$AC3)</f>
        <v>3.8</v>
      </c>
      <c r="AE3" s="21">
        <f>(AD3-AD3)/AD3</f>
        <v>0</v>
      </c>
      <c r="AF3" s="20">
        <f>AE3*100</f>
        <v>0</v>
      </c>
    </row>
    <row r="4" spans="1:32" x14ac:dyDescent="0.3">
      <c r="A4" s="56"/>
      <c r="B4" s="18" t="s">
        <v>39</v>
      </c>
      <c r="C4" s="41">
        <v>2</v>
      </c>
      <c r="D4" s="41">
        <v>1.8</v>
      </c>
      <c r="E4" s="15">
        <f>PRODUCT($C4:$D4)</f>
        <v>3.6</v>
      </c>
      <c r="F4" s="35">
        <v>0</v>
      </c>
      <c r="G4" s="34">
        <f>F4*100</f>
        <v>0</v>
      </c>
      <c r="H4" s="40">
        <v>2</v>
      </c>
      <c r="I4" s="40">
        <v>1.8</v>
      </c>
      <c r="J4" s="14">
        <f>PRODUCT($H4:$I4)</f>
        <v>3.6</v>
      </c>
      <c r="K4" s="54">
        <f>(J4-J4)/J4</f>
        <v>0</v>
      </c>
      <c r="L4" s="52">
        <f>K4*100</f>
        <v>0</v>
      </c>
      <c r="M4" s="39">
        <v>2.2000000000000002</v>
      </c>
      <c r="N4" s="39">
        <v>2</v>
      </c>
      <c r="O4" s="12">
        <f>PRODUCT($M4:$N4)</f>
        <v>4.4000000000000004</v>
      </c>
      <c r="P4" s="53">
        <f>(O4-O4)/O4</f>
        <v>0</v>
      </c>
      <c r="Q4" s="28">
        <f>P4*100</f>
        <v>0</v>
      </c>
      <c r="R4" s="38">
        <v>2</v>
      </c>
      <c r="S4" s="38">
        <v>2.1</v>
      </c>
      <c r="T4" s="11">
        <f>PRODUCT($R4:$S4)</f>
        <v>4.2</v>
      </c>
      <c r="U4" s="26">
        <f>(T4-T4)/T4</f>
        <v>0</v>
      </c>
      <c r="V4" s="25">
        <f>U4*100</f>
        <v>0</v>
      </c>
      <c r="W4" s="23">
        <v>2.6</v>
      </c>
      <c r="X4" s="23">
        <v>2.6</v>
      </c>
      <c r="Y4" s="10">
        <f>PRODUCT($W4:$X4)</f>
        <v>6.7600000000000007</v>
      </c>
      <c r="Z4" s="23">
        <f>(Y4-Y4)/Y4</f>
        <v>0</v>
      </c>
      <c r="AA4" s="22">
        <f>Z4*100</f>
        <v>0</v>
      </c>
      <c r="AB4" s="21">
        <v>1.9</v>
      </c>
      <c r="AC4" s="21">
        <v>2</v>
      </c>
      <c r="AD4" s="9">
        <f>PRODUCT($AB4:$AC4)</f>
        <v>3.8</v>
      </c>
      <c r="AE4" s="21">
        <f>(AD4-AD4)/AD4</f>
        <v>0</v>
      </c>
      <c r="AF4" s="20">
        <f>AE4*100</f>
        <v>0</v>
      </c>
    </row>
    <row r="5" spans="1:32" x14ac:dyDescent="0.3">
      <c r="A5" s="56"/>
      <c r="B5" s="18" t="s">
        <v>38</v>
      </c>
      <c r="C5" s="41">
        <v>1.7</v>
      </c>
      <c r="D5" s="41">
        <v>1.5</v>
      </c>
      <c r="E5" s="15">
        <f>PRODUCT($C5:$D5)</f>
        <v>2.5499999999999998</v>
      </c>
      <c r="F5" s="35">
        <v>0</v>
      </c>
      <c r="G5" s="34">
        <f>F5*100</f>
        <v>0</v>
      </c>
      <c r="H5" s="40">
        <v>1.8</v>
      </c>
      <c r="I5" s="40">
        <v>2</v>
      </c>
      <c r="J5" s="14">
        <f>PRODUCT($H5:$I5)</f>
        <v>3.6</v>
      </c>
      <c r="K5" s="54">
        <f>(J5-J5)/J5</f>
        <v>0</v>
      </c>
      <c r="L5" s="52">
        <f>K5*100</f>
        <v>0</v>
      </c>
      <c r="M5" s="39">
        <v>1.8</v>
      </c>
      <c r="N5" s="39">
        <v>1.9</v>
      </c>
      <c r="O5" s="12">
        <f>PRODUCT($M5:$N5)</f>
        <v>3.42</v>
      </c>
      <c r="P5" s="53">
        <f>(O5-O5)/O5</f>
        <v>0</v>
      </c>
      <c r="Q5" s="28">
        <f>P5*100</f>
        <v>0</v>
      </c>
      <c r="R5" s="38">
        <v>2.1</v>
      </c>
      <c r="S5" s="38">
        <v>1.9</v>
      </c>
      <c r="T5" s="11">
        <f>PRODUCT($R5:$S5)</f>
        <v>3.9899999999999998</v>
      </c>
      <c r="U5" s="26">
        <f>(T5-T5)/T5</f>
        <v>0</v>
      </c>
      <c r="V5" s="25">
        <f>U5*100</f>
        <v>0</v>
      </c>
      <c r="W5" s="23">
        <v>2.1</v>
      </c>
      <c r="X5" s="23">
        <v>1.9</v>
      </c>
      <c r="Y5" s="10">
        <f>PRODUCT($W5:$X5)</f>
        <v>3.9899999999999998</v>
      </c>
      <c r="Z5" s="23">
        <f>(Y5-Y5)/Y5</f>
        <v>0</v>
      </c>
      <c r="AA5" s="22">
        <f>Z5*100</f>
        <v>0</v>
      </c>
      <c r="AB5" s="21">
        <v>2</v>
      </c>
      <c r="AC5" s="21">
        <v>1.9</v>
      </c>
      <c r="AD5" s="9">
        <f>PRODUCT($AB5:$AC5)</f>
        <v>3.8</v>
      </c>
      <c r="AE5" s="21">
        <f>(AD5-AD5)/AD5</f>
        <v>0</v>
      </c>
      <c r="AF5" s="20">
        <f>AE5*100</f>
        <v>0</v>
      </c>
    </row>
    <row r="6" spans="1:32" x14ac:dyDescent="0.3">
      <c r="A6" s="56"/>
      <c r="B6" s="18" t="s">
        <v>37</v>
      </c>
      <c r="C6" s="41">
        <v>1.9</v>
      </c>
      <c r="D6" s="41">
        <v>1.9</v>
      </c>
      <c r="E6" s="15">
        <f>PRODUCT($C6:$D6)</f>
        <v>3.61</v>
      </c>
      <c r="F6" s="35">
        <v>0</v>
      </c>
      <c r="G6" s="34">
        <f>F6*100</f>
        <v>0</v>
      </c>
      <c r="H6" s="40">
        <v>2</v>
      </c>
      <c r="I6" s="40">
        <v>2.2000000000000002</v>
      </c>
      <c r="J6" s="14">
        <f>PRODUCT($H6:$I6)</f>
        <v>4.4000000000000004</v>
      </c>
      <c r="K6" s="54">
        <f>(J6-J6)/J6</f>
        <v>0</v>
      </c>
      <c r="L6" s="52">
        <f>K6*100</f>
        <v>0</v>
      </c>
      <c r="M6" s="39">
        <v>2</v>
      </c>
      <c r="N6" s="39">
        <v>2</v>
      </c>
      <c r="O6" s="12">
        <f>PRODUCT($M6:$N6)</f>
        <v>4</v>
      </c>
      <c r="P6" s="53">
        <f>(O6-O6)/O6</f>
        <v>0</v>
      </c>
      <c r="Q6" s="28">
        <f>P6*100</f>
        <v>0</v>
      </c>
      <c r="R6" s="38">
        <v>1.9</v>
      </c>
      <c r="S6" s="38">
        <v>2</v>
      </c>
      <c r="T6" s="11">
        <f>PRODUCT($R6:$S6)</f>
        <v>3.8</v>
      </c>
      <c r="U6" s="26">
        <f>(T6-T6)/T6</f>
        <v>0</v>
      </c>
      <c r="V6" s="25">
        <f>U6*100</f>
        <v>0</v>
      </c>
      <c r="W6" s="23">
        <v>2.2000000000000002</v>
      </c>
      <c r="X6" s="23">
        <v>2</v>
      </c>
      <c r="Y6" s="10">
        <f>PRODUCT($W6:$X6)</f>
        <v>4.4000000000000004</v>
      </c>
      <c r="Z6" s="23">
        <f>(Y6-Y6)/Y6</f>
        <v>0</v>
      </c>
      <c r="AA6" s="22">
        <f>Z6*100</f>
        <v>0</v>
      </c>
      <c r="AB6" s="21">
        <v>2</v>
      </c>
      <c r="AC6" s="21">
        <v>1.9</v>
      </c>
      <c r="AD6" s="9">
        <f>PRODUCT($AB6:$AC6)</f>
        <v>3.8</v>
      </c>
      <c r="AE6" s="21">
        <f>(AD6-AD6)/AD6</f>
        <v>0</v>
      </c>
      <c r="AF6" s="20">
        <f>AE6*100</f>
        <v>0</v>
      </c>
    </row>
    <row r="7" spans="1:32" ht="15" thickBot="1" x14ac:dyDescent="0.35">
      <c r="A7" s="55"/>
      <c r="B7" s="16" t="s">
        <v>36</v>
      </c>
      <c r="C7" s="36">
        <v>1.9</v>
      </c>
      <c r="D7" s="36">
        <v>2</v>
      </c>
      <c r="E7" s="15">
        <f>PRODUCT($C7:$D7)</f>
        <v>3.8</v>
      </c>
      <c r="F7" s="35">
        <v>0</v>
      </c>
      <c r="G7" s="34">
        <f>F7*100</f>
        <v>0</v>
      </c>
      <c r="H7" s="33">
        <v>1.8</v>
      </c>
      <c r="I7" s="33">
        <v>2</v>
      </c>
      <c r="J7" s="14">
        <f>PRODUCT($H7:$I7)</f>
        <v>3.6</v>
      </c>
      <c r="K7" s="54">
        <f>(J7-J7)/J7</f>
        <v>0</v>
      </c>
      <c r="L7" s="52">
        <f>K7*100</f>
        <v>0</v>
      </c>
      <c r="M7" s="30">
        <v>1.8</v>
      </c>
      <c r="N7" s="30">
        <v>1.9</v>
      </c>
      <c r="O7" s="12">
        <f>PRODUCT($M7:$N7)</f>
        <v>3.42</v>
      </c>
      <c r="P7" s="53">
        <f>(O7-O7)/O7</f>
        <v>0</v>
      </c>
      <c r="Q7" s="28">
        <f>P7*100</f>
        <v>0</v>
      </c>
      <c r="R7" s="27">
        <v>1.9</v>
      </c>
      <c r="S7" s="27">
        <v>1.9</v>
      </c>
      <c r="T7" s="11">
        <f>PRODUCT($R7:$S7)</f>
        <v>3.61</v>
      </c>
      <c r="U7" s="26">
        <f>(T7-T7)/T7</f>
        <v>0</v>
      </c>
      <c r="V7" s="25">
        <f>U7*100</f>
        <v>0</v>
      </c>
      <c r="W7" s="51">
        <v>2.1</v>
      </c>
      <c r="X7" s="51">
        <v>2</v>
      </c>
      <c r="Y7" s="10">
        <f>PRODUCT($W7:$X7)</f>
        <v>4.2</v>
      </c>
      <c r="Z7" s="23">
        <f>(Y7-Y7)/Y7</f>
        <v>0</v>
      </c>
      <c r="AA7" s="22">
        <f>Z7*100</f>
        <v>0</v>
      </c>
      <c r="AB7" s="50">
        <v>1.8</v>
      </c>
      <c r="AC7" s="50">
        <v>1.8</v>
      </c>
      <c r="AD7" s="9">
        <f>PRODUCT($AB7:$AC7)</f>
        <v>3.24</v>
      </c>
      <c r="AE7" s="21">
        <f>(AD7-AD7)/AD7</f>
        <v>0</v>
      </c>
      <c r="AF7" s="20">
        <f>AE7*100</f>
        <v>0</v>
      </c>
    </row>
    <row r="8" spans="1:32" ht="15" thickTop="1" x14ac:dyDescent="0.3">
      <c r="A8" s="49" t="s">
        <v>51</v>
      </c>
      <c r="B8" s="18" t="s">
        <v>40</v>
      </c>
      <c r="C8" s="46">
        <v>2</v>
      </c>
      <c r="D8" s="46">
        <v>1.9</v>
      </c>
      <c r="E8" s="15">
        <f>PRODUCT($C8:$D8)</f>
        <v>3.8</v>
      </c>
      <c r="F8" s="35">
        <f>(E3-E8)/E3</f>
        <v>9.5238095238095316E-2</v>
      </c>
      <c r="G8" s="34">
        <f>F8*100</f>
        <v>9.5238095238095308</v>
      </c>
      <c r="H8" s="40">
        <v>1.7</v>
      </c>
      <c r="I8" s="40">
        <v>1.6</v>
      </c>
      <c r="J8" s="14">
        <f>PRODUCT($H8:$I8)</f>
        <v>2.72</v>
      </c>
      <c r="K8" s="54">
        <f>(J3-J8)/J3</f>
        <v>0.20467836257309935</v>
      </c>
      <c r="L8" s="52">
        <f>K8*100</f>
        <v>20.467836257309934</v>
      </c>
      <c r="M8" s="39">
        <v>2.1</v>
      </c>
      <c r="N8" s="39">
        <v>1.8</v>
      </c>
      <c r="O8" s="12">
        <f>PRODUCT($M8:$N8)</f>
        <v>3.7800000000000002</v>
      </c>
      <c r="P8" s="53">
        <f>(O3-O8)/O3</f>
        <v>0.14090909090909093</v>
      </c>
      <c r="Q8" s="28">
        <f>P8*100</f>
        <v>14.090909090909093</v>
      </c>
      <c r="R8" s="38">
        <v>2</v>
      </c>
      <c r="S8" s="38">
        <v>2</v>
      </c>
      <c r="T8" s="11">
        <f>PRODUCT($R8:$S8)</f>
        <v>4</v>
      </c>
      <c r="U8" s="26">
        <f>(T3-T8)/T3</f>
        <v>0.17355371900826458</v>
      </c>
      <c r="V8" s="25">
        <f>U8*100</f>
        <v>17.355371900826459</v>
      </c>
      <c r="W8" s="23">
        <v>2</v>
      </c>
      <c r="X8" s="23">
        <v>1.8</v>
      </c>
      <c r="Y8" s="10">
        <f>PRODUCT($W8:$X8)</f>
        <v>3.6</v>
      </c>
      <c r="Z8" s="23">
        <f>(Y3-Y8)/Y3</f>
        <v>9.7744360902255564E-2</v>
      </c>
      <c r="AA8" s="22">
        <f>Z8*100</f>
        <v>9.7744360902255565</v>
      </c>
      <c r="AB8" s="21">
        <v>1.8</v>
      </c>
      <c r="AC8" s="21">
        <v>1.7</v>
      </c>
      <c r="AD8" s="9">
        <f>PRODUCT($AB8:$AC8)</f>
        <v>3.06</v>
      </c>
      <c r="AE8" s="21">
        <f>(AD3-AD8)/AD3</f>
        <v>0.1947368421052631</v>
      </c>
      <c r="AF8" s="20">
        <f>AE8*100</f>
        <v>19.473684210526308</v>
      </c>
    </row>
    <row r="9" spans="1:32" x14ac:dyDescent="0.3">
      <c r="A9" s="42"/>
      <c r="B9" s="18" t="s">
        <v>39</v>
      </c>
      <c r="C9" s="41">
        <v>1.9</v>
      </c>
      <c r="D9" s="41">
        <v>1.5</v>
      </c>
      <c r="E9" s="15">
        <f>PRODUCT($C9:$D9)</f>
        <v>2.8499999999999996</v>
      </c>
      <c r="F9" s="35">
        <f>(E4-E9)/E4</f>
        <v>0.20833333333333345</v>
      </c>
      <c r="G9" s="34">
        <f>F9*100</f>
        <v>20.833333333333346</v>
      </c>
      <c r="H9" s="40">
        <v>2</v>
      </c>
      <c r="I9" s="40">
        <v>1.6</v>
      </c>
      <c r="J9" s="14">
        <f>PRODUCT($H9:$I9)</f>
        <v>3.2</v>
      </c>
      <c r="K9" s="54">
        <f>(J4-J9)/J4</f>
        <v>0.11111111111111108</v>
      </c>
      <c r="L9" s="52">
        <f>K9*100</f>
        <v>11.111111111111107</v>
      </c>
      <c r="M9" s="39">
        <v>2.2000000000000002</v>
      </c>
      <c r="N9" s="39">
        <v>2</v>
      </c>
      <c r="O9" s="12">
        <f>PRODUCT($M9:$N9)</f>
        <v>4.4000000000000004</v>
      </c>
      <c r="P9" s="53">
        <f>(O4-O9)/O4</f>
        <v>0</v>
      </c>
      <c r="Q9" s="28">
        <f>P9*100</f>
        <v>0</v>
      </c>
      <c r="R9" s="38">
        <v>2.1</v>
      </c>
      <c r="S9" s="38">
        <v>1.7</v>
      </c>
      <c r="T9" s="11">
        <f>PRODUCT($R9:$S9)</f>
        <v>3.57</v>
      </c>
      <c r="U9" s="26">
        <f>(T4-T9)/T4</f>
        <v>0.15000000000000008</v>
      </c>
      <c r="V9" s="25">
        <f>U9*100</f>
        <v>15.000000000000007</v>
      </c>
      <c r="W9" s="23">
        <v>2.6</v>
      </c>
      <c r="X9" s="23">
        <v>2.4</v>
      </c>
      <c r="Y9" s="10">
        <f>PRODUCT($W9:$X9)</f>
        <v>6.24</v>
      </c>
      <c r="Z9" s="23">
        <f>(Y4-Y9)/Y4</f>
        <v>7.6923076923076983E-2</v>
      </c>
      <c r="AA9" s="22">
        <f>Z9*100</f>
        <v>7.6923076923076987</v>
      </c>
      <c r="AB9" s="21">
        <v>1.7</v>
      </c>
      <c r="AC9" s="21">
        <v>1.8</v>
      </c>
      <c r="AD9" s="9">
        <f>PRODUCT($AB9:$AC9)</f>
        <v>3.06</v>
      </c>
      <c r="AE9" s="21">
        <f>(AD4-AD9)/AD4</f>
        <v>0.1947368421052631</v>
      </c>
      <c r="AF9" s="20">
        <f>AE9*100</f>
        <v>19.473684210526308</v>
      </c>
    </row>
    <row r="10" spans="1:32" x14ac:dyDescent="0.3">
      <c r="A10" s="42"/>
      <c r="B10" s="18" t="s">
        <v>38</v>
      </c>
      <c r="C10" s="41">
        <v>1.8</v>
      </c>
      <c r="D10" s="41">
        <v>1.6</v>
      </c>
      <c r="E10" s="15">
        <f>PRODUCT($C10:$D10)</f>
        <v>2.8800000000000003</v>
      </c>
      <c r="F10" s="35">
        <f>(E5-E10)/E5</f>
        <v>-0.12941176470588256</v>
      </c>
      <c r="G10" s="34">
        <f>F10*100</f>
        <v>-12.941176470588257</v>
      </c>
      <c r="H10" s="40">
        <v>1.9</v>
      </c>
      <c r="I10" s="40">
        <v>1.9</v>
      </c>
      <c r="J10" s="14">
        <f>PRODUCT($H10:$I10)</f>
        <v>3.61</v>
      </c>
      <c r="K10" s="54">
        <f>(J5-J10)/J5</f>
        <v>-2.7777777777777185E-3</v>
      </c>
      <c r="L10" s="52">
        <f>K10*100</f>
        <v>-0.27777777777777185</v>
      </c>
      <c r="M10" s="39">
        <v>2</v>
      </c>
      <c r="N10" s="39">
        <v>1.8</v>
      </c>
      <c r="O10" s="12">
        <f>PRODUCT($M10:$N10)</f>
        <v>3.6</v>
      </c>
      <c r="P10" s="53">
        <f>(O5-O10)/O5</f>
        <v>-5.2631578947368467E-2</v>
      </c>
      <c r="Q10" s="28">
        <f>P10*100</f>
        <v>-5.2631578947368469</v>
      </c>
      <c r="R10" s="38">
        <v>2.1</v>
      </c>
      <c r="S10" s="38">
        <v>1.8</v>
      </c>
      <c r="T10" s="11">
        <f>PRODUCT($R10:$S10)</f>
        <v>3.7800000000000002</v>
      </c>
      <c r="U10" s="26">
        <f>(T5-T10)/T5</f>
        <v>5.2631578947368307E-2</v>
      </c>
      <c r="V10" s="25">
        <f>U10*100</f>
        <v>5.2631578947368309</v>
      </c>
      <c r="W10" s="23">
        <v>1.9</v>
      </c>
      <c r="X10" s="23">
        <v>1.8</v>
      </c>
      <c r="Y10" s="10">
        <f>PRODUCT($W10:$X10)</f>
        <v>3.42</v>
      </c>
      <c r="Z10" s="23">
        <f>(Y5-Y10)/Y5</f>
        <v>0.14285714285714282</v>
      </c>
      <c r="AA10" s="22">
        <f>Z10*100</f>
        <v>14.285714285714283</v>
      </c>
      <c r="AB10" s="21">
        <v>1.8</v>
      </c>
      <c r="AC10" s="21">
        <v>1.6</v>
      </c>
      <c r="AD10" s="9">
        <f>PRODUCT($AB10:$AC10)</f>
        <v>2.8800000000000003</v>
      </c>
      <c r="AE10" s="21">
        <f>(AD5-AD10)/AD5</f>
        <v>0.2421052631578946</v>
      </c>
      <c r="AF10" s="20">
        <f>AE10*100</f>
        <v>24.210526315789458</v>
      </c>
    </row>
    <row r="11" spans="1:32" x14ac:dyDescent="0.3">
      <c r="A11" s="42"/>
      <c r="B11" s="18" t="s">
        <v>37</v>
      </c>
      <c r="C11" s="41">
        <v>1.9</v>
      </c>
      <c r="D11" s="41">
        <v>1.7</v>
      </c>
      <c r="E11" s="15">
        <f>PRODUCT($C11:$D11)</f>
        <v>3.23</v>
      </c>
      <c r="F11" s="35">
        <f>(E6-E11)/E6</f>
        <v>0.10526315789473682</v>
      </c>
      <c r="G11" s="34">
        <f>F11*100</f>
        <v>10.526315789473681</v>
      </c>
      <c r="H11" s="40">
        <v>2.1</v>
      </c>
      <c r="I11" s="40">
        <v>2.1</v>
      </c>
      <c r="J11" s="14">
        <f>PRODUCT($H11:$I11)</f>
        <v>4.41</v>
      </c>
      <c r="K11" s="54">
        <f>(J6-J11)/J6</f>
        <v>-2.272727272727224E-3</v>
      </c>
      <c r="L11" s="52">
        <f>K11*100</f>
        <v>-0.22727272727272241</v>
      </c>
      <c r="M11" s="39">
        <v>2.1</v>
      </c>
      <c r="N11" s="39">
        <v>2</v>
      </c>
      <c r="O11" s="12">
        <f>PRODUCT($M11:$N11)</f>
        <v>4.2</v>
      </c>
      <c r="P11" s="53">
        <f>(O6-O11)/O6</f>
        <v>-5.0000000000000044E-2</v>
      </c>
      <c r="Q11" s="28">
        <f>P11*100</f>
        <v>-5.0000000000000044</v>
      </c>
      <c r="R11" s="38">
        <v>1.8</v>
      </c>
      <c r="S11" s="38">
        <v>1.7</v>
      </c>
      <c r="T11" s="11">
        <f>PRODUCT($R11:$S11)</f>
        <v>3.06</v>
      </c>
      <c r="U11" s="26">
        <f>(T6-T11)/T6</f>
        <v>0.1947368421052631</v>
      </c>
      <c r="V11" s="25">
        <f>U11*100</f>
        <v>19.473684210526308</v>
      </c>
      <c r="W11" s="23">
        <v>2.2000000000000002</v>
      </c>
      <c r="X11" s="23">
        <v>1.9</v>
      </c>
      <c r="Y11" s="10">
        <f>PRODUCT($W11:$X11)</f>
        <v>4.18</v>
      </c>
      <c r="Z11" s="23">
        <f>(Y6-Y11)/Y6</f>
        <v>5.0000000000000142E-2</v>
      </c>
      <c r="AA11" s="22">
        <f>Z11*100</f>
        <v>5.0000000000000142</v>
      </c>
      <c r="AB11" s="21">
        <v>1.7</v>
      </c>
      <c r="AC11" s="21">
        <v>1.5</v>
      </c>
      <c r="AD11" s="9">
        <f>PRODUCT($AB11:$AC11)</f>
        <v>2.5499999999999998</v>
      </c>
      <c r="AE11" s="21">
        <f>(AD6-AD11)/AD6</f>
        <v>0.32894736842105265</v>
      </c>
      <c r="AF11" s="20">
        <f>AE11*100</f>
        <v>32.894736842105267</v>
      </c>
    </row>
    <row r="12" spans="1:32" ht="15" thickBot="1" x14ac:dyDescent="0.35">
      <c r="A12" s="37"/>
      <c r="B12" s="16" t="s">
        <v>36</v>
      </c>
      <c r="C12" s="36">
        <v>2.1</v>
      </c>
      <c r="D12" s="36">
        <v>1.8</v>
      </c>
      <c r="E12" s="15">
        <f>PRODUCT($C12:$D12)</f>
        <v>3.7800000000000002</v>
      </c>
      <c r="F12" s="35">
        <f>(E7-E12)/E7</f>
        <v>5.2631578947367301E-3</v>
      </c>
      <c r="G12" s="34">
        <f>F12*100</f>
        <v>0.52631578947367297</v>
      </c>
      <c r="H12" s="33">
        <v>1.9</v>
      </c>
      <c r="I12" s="33">
        <v>1.9</v>
      </c>
      <c r="J12" s="14">
        <f>PRODUCT($H12:$I12)</f>
        <v>3.61</v>
      </c>
      <c r="K12" s="54">
        <f>(J7-J12)/J7</f>
        <v>-2.7777777777777185E-3</v>
      </c>
      <c r="L12" s="52">
        <f>K12*100</f>
        <v>-0.27777777777777185</v>
      </c>
      <c r="M12" s="30">
        <v>1.9</v>
      </c>
      <c r="N12" s="30">
        <v>1.8</v>
      </c>
      <c r="O12" s="12">
        <f>PRODUCT($M12:$N12)</f>
        <v>3.42</v>
      </c>
      <c r="P12" s="53">
        <f>(O7-O12)/O7</f>
        <v>0</v>
      </c>
      <c r="Q12" s="28">
        <f>P12*100</f>
        <v>0</v>
      </c>
      <c r="R12" s="27">
        <v>1.8</v>
      </c>
      <c r="S12" s="27">
        <v>1.8</v>
      </c>
      <c r="T12" s="11">
        <f>PRODUCT($R12:$S12)</f>
        <v>3.24</v>
      </c>
      <c r="U12" s="26">
        <f>(T7-T12)/T7</f>
        <v>0.10249307479224368</v>
      </c>
      <c r="V12" s="25">
        <f>U12*100</f>
        <v>10.249307479224367</v>
      </c>
      <c r="W12" s="51">
        <v>1.9</v>
      </c>
      <c r="X12" s="51">
        <v>1.8</v>
      </c>
      <c r="Y12" s="10">
        <f>PRODUCT($W12:$X12)</f>
        <v>3.42</v>
      </c>
      <c r="Z12" s="23">
        <f>(Y7-Y12)/Y7</f>
        <v>0.18571428571428578</v>
      </c>
      <c r="AA12" s="22">
        <f>Z12*100</f>
        <v>18.571428571428577</v>
      </c>
      <c r="AB12" s="50">
        <v>1.7</v>
      </c>
      <c r="AC12" s="50">
        <v>1.5</v>
      </c>
      <c r="AD12" s="9">
        <f>PRODUCT($AB12:$AC12)</f>
        <v>2.5499999999999998</v>
      </c>
      <c r="AE12" s="21">
        <f>(AD7-AD12)/AD7</f>
        <v>0.21296296296296308</v>
      </c>
      <c r="AF12" s="20">
        <f>AE12*100</f>
        <v>21.296296296296308</v>
      </c>
    </row>
    <row r="13" spans="1:32" ht="15" thickTop="1" x14ac:dyDescent="0.3">
      <c r="A13" s="49" t="s">
        <v>50</v>
      </c>
      <c r="B13" s="18" t="s">
        <v>40</v>
      </c>
      <c r="C13" s="46">
        <v>1.8</v>
      </c>
      <c r="D13" s="46">
        <v>1.7</v>
      </c>
      <c r="E13" s="15">
        <f>PRODUCT($C13:$D13)</f>
        <v>3.06</v>
      </c>
      <c r="F13" s="35">
        <f>(E3-E13)/E3</f>
        <v>0.27142857142857146</v>
      </c>
      <c r="G13" s="34">
        <f>F13*100</f>
        <v>27.142857142857146</v>
      </c>
      <c r="H13" s="47">
        <v>1.8</v>
      </c>
      <c r="I13" s="47">
        <v>1.6</v>
      </c>
      <c r="J13" s="14">
        <f>PRODUCT($H13:$I13)</f>
        <v>2.8800000000000003</v>
      </c>
      <c r="K13" s="32">
        <f>(J3-J13)/J3</f>
        <v>0.15789473684210514</v>
      </c>
      <c r="L13" s="52">
        <f>K13*100</f>
        <v>15.789473684210515</v>
      </c>
      <c r="M13" s="29">
        <v>2</v>
      </c>
      <c r="N13" s="29">
        <v>1.8</v>
      </c>
      <c r="O13" s="12">
        <f>PRODUCT($M13:$N13)</f>
        <v>3.6</v>
      </c>
      <c r="P13" s="53">
        <f>(O3-O13)/O3</f>
        <v>0.18181818181818185</v>
      </c>
      <c r="Q13" s="28">
        <f>P13*100</f>
        <v>18.181818181818183</v>
      </c>
      <c r="R13" s="45">
        <v>2</v>
      </c>
      <c r="S13" s="45">
        <v>1.8</v>
      </c>
      <c r="T13" s="11">
        <f>PRODUCT($R13:$S13)</f>
        <v>3.6</v>
      </c>
      <c r="U13" s="26">
        <f>(T3-T13)/T3</f>
        <v>0.25619834710743811</v>
      </c>
      <c r="V13" s="25">
        <f>U13*100</f>
        <v>25.61983471074381</v>
      </c>
      <c r="W13" s="44">
        <v>2</v>
      </c>
      <c r="X13" s="44">
        <v>1.5</v>
      </c>
      <c r="Y13" s="10">
        <f>PRODUCT($W13:$X13)</f>
        <v>3</v>
      </c>
      <c r="Z13" s="23">
        <f>(Y3-Y13)/Y3</f>
        <v>0.24812030075187966</v>
      </c>
      <c r="AA13" s="22">
        <f>Z13*100</f>
        <v>24.812030075187966</v>
      </c>
      <c r="AB13" s="43">
        <v>1.8</v>
      </c>
      <c r="AC13" s="43">
        <v>1.4</v>
      </c>
      <c r="AD13" s="9">
        <f>PRODUCT($AB13:$AC13)</f>
        <v>2.52</v>
      </c>
      <c r="AE13" s="21">
        <f>(AD3-AD13)/AD3</f>
        <v>0.33684210526315783</v>
      </c>
      <c r="AF13" s="20">
        <f>AE13*100</f>
        <v>33.68421052631578</v>
      </c>
    </row>
    <row r="14" spans="1:32" x14ac:dyDescent="0.3">
      <c r="A14" s="42"/>
      <c r="B14" s="18" t="s">
        <v>39</v>
      </c>
      <c r="C14" s="41">
        <v>1.8</v>
      </c>
      <c r="D14" s="41">
        <v>1.5</v>
      </c>
      <c r="E14" s="15">
        <f>PRODUCT($C14:$D14)</f>
        <v>2.7</v>
      </c>
      <c r="F14" s="35">
        <f>(E4-E14)/E4</f>
        <v>0.24999999999999997</v>
      </c>
      <c r="G14" s="34">
        <f>F14*100</f>
        <v>24.999999999999996</v>
      </c>
      <c r="H14" s="40">
        <v>1.9</v>
      </c>
      <c r="I14" s="40">
        <v>1.6</v>
      </c>
      <c r="J14" s="14">
        <f>PRODUCT($H14:$I14)</f>
        <v>3.04</v>
      </c>
      <c r="K14" s="32">
        <f>(J4-J14)/J4</f>
        <v>0.15555555555555556</v>
      </c>
      <c r="L14" s="52">
        <f>K14*100</f>
        <v>15.555555555555555</v>
      </c>
      <c r="M14" s="39">
        <v>2</v>
      </c>
      <c r="N14" s="39">
        <v>1.9</v>
      </c>
      <c r="O14" s="12">
        <f>PRODUCT($M14:$N14)</f>
        <v>3.8</v>
      </c>
      <c r="P14" s="53">
        <f>(O4-O14)/O4</f>
        <v>0.13636363636363646</v>
      </c>
      <c r="Q14" s="28">
        <f>P14*100</f>
        <v>13.636363636363647</v>
      </c>
      <c r="R14" s="38">
        <v>2</v>
      </c>
      <c r="S14" s="38">
        <v>1.6</v>
      </c>
      <c r="T14" s="11">
        <f>PRODUCT($R14:$S14)</f>
        <v>3.2</v>
      </c>
      <c r="U14" s="26">
        <f>(T4-T14)/T4</f>
        <v>0.23809523809523808</v>
      </c>
      <c r="V14" s="25">
        <f>U14*100</f>
        <v>23.809523809523807</v>
      </c>
      <c r="W14" s="23">
        <v>2.2000000000000002</v>
      </c>
      <c r="X14" s="23">
        <v>1.5</v>
      </c>
      <c r="Y14" s="10">
        <f>PRODUCT($W14:$X14)</f>
        <v>3.3000000000000003</v>
      </c>
      <c r="Z14" s="23">
        <f>(Y4-Y14)/Y4</f>
        <v>0.51183431952662728</v>
      </c>
      <c r="AA14" s="22">
        <f>Z14*100</f>
        <v>51.18343195266273</v>
      </c>
      <c r="AB14" s="21">
        <v>1.6</v>
      </c>
      <c r="AC14" s="21">
        <v>1.7</v>
      </c>
      <c r="AD14" s="9">
        <f>PRODUCT($AB14:$AC14)</f>
        <v>2.72</v>
      </c>
      <c r="AE14" s="21">
        <f>(AD4-AD14)/AD4</f>
        <v>0.28421052631578941</v>
      </c>
      <c r="AF14" s="20">
        <f>AE14*100</f>
        <v>28.421052631578942</v>
      </c>
    </row>
    <row r="15" spans="1:32" x14ac:dyDescent="0.3">
      <c r="A15" s="42"/>
      <c r="B15" s="18" t="s">
        <v>38</v>
      </c>
      <c r="C15" s="41">
        <v>1.7</v>
      </c>
      <c r="D15" s="41">
        <v>1.4</v>
      </c>
      <c r="E15" s="15">
        <f>PRODUCT($C15:$D15)</f>
        <v>2.38</v>
      </c>
      <c r="F15" s="35">
        <f>(E5-E15)/E5</f>
        <v>6.6666666666666638E-2</v>
      </c>
      <c r="G15" s="34">
        <f>F15*100</f>
        <v>6.6666666666666634</v>
      </c>
      <c r="H15" s="40">
        <v>1.9</v>
      </c>
      <c r="I15" s="40">
        <v>1.8</v>
      </c>
      <c r="J15" s="14">
        <f>PRODUCT($H15:$I15)</f>
        <v>3.42</v>
      </c>
      <c r="K15" s="32">
        <f>(J5-J15)/J5</f>
        <v>5.0000000000000044E-2</v>
      </c>
      <c r="L15" s="52">
        <f>K15*100</f>
        <v>5.0000000000000044</v>
      </c>
      <c r="M15" s="39">
        <v>1.8</v>
      </c>
      <c r="N15" s="39">
        <v>1.6</v>
      </c>
      <c r="O15" s="12">
        <f>PRODUCT($M15:$N15)</f>
        <v>2.8800000000000003</v>
      </c>
      <c r="P15" s="53">
        <f>(O5-O15)/O5</f>
        <v>0.15789473684210514</v>
      </c>
      <c r="Q15" s="28">
        <f>P15*100</f>
        <v>15.789473684210515</v>
      </c>
      <c r="R15" s="38">
        <v>2.1</v>
      </c>
      <c r="S15" s="38">
        <v>1.8</v>
      </c>
      <c r="T15" s="11">
        <f>PRODUCT($R15:$S15)</f>
        <v>3.7800000000000002</v>
      </c>
      <c r="U15" s="26">
        <f>(T5-T15)/T5</f>
        <v>5.2631578947368307E-2</v>
      </c>
      <c r="V15" s="25">
        <f>U15*100</f>
        <v>5.2631578947368309</v>
      </c>
      <c r="W15" s="23">
        <v>1.8</v>
      </c>
      <c r="X15" s="23">
        <v>1.5</v>
      </c>
      <c r="Y15" s="10">
        <f>PRODUCT($W15:$X15)</f>
        <v>2.7</v>
      </c>
      <c r="Z15" s="23">
        <f>(Y5-Y15)/Y5</f>
        <v>0.32330827067669166</v>
      </c>
      <c r="AA15" s="22">
        <f>Z15*100</f>
        <v>32.330827067669162</v>
      </c>
      <c r="AB15" s="21">
        <v>1.8</v>
      </c>
      <c r="AC15" s="21">
        <v>1.4</v>
      </c>
      <c r="AD15" s="9">
        <f>PRODUCT($AB15:$AC15)</f>
        <v>2.52</v>
      </c>
      <c r="AE15" s="21">
        <f>(AD5-AD15)/AD5</f>
        <v>0.33684210526315783</v>
      </c>
      <c r="AF15" s="20">
        <f>AE15*100</f>
        <v>33.68421052631578</v>
      </c>
    </row>
    <row r="16" spans="1:32" x14ac:dyDescent="0.3">
      <c r="A16" s="42"/>
      <c r="B16" s="18" t="s">
        <v>37</v>
      </c>
      <c r="C16" s="41">
        <v>1.6</v>
      </c>
      <c r="D16" s="41">
        <v>1.4</v>
      </c>
      <c r="E16" s="15">
        <f>PRODUCT($C16:$D16)</f>
        <v>2.2399999999999998</v>
      </c>
      <c r="F16" s="35">
        <f>(E6-E16)/E6</f>
        <v>0.37950138504155129</v>
      </c>
      <c r="G16" s="34">
        <f>F16*100</f>
        <v>37.950138504155127</v>
      </c>
      <c r="H16" s="40">
        <v>2.2000000000000002</v>
      </c>
      <c r="I16" s="40">
        <v>2</v>
      </c>
      <c r="J16" s="14">
        <f>PRODUCT($H16:$I16)</f>
        <v>4.4000000000000004</v>
      </c>
      <c r="K16" s="32">
        <f>(J6-J16)/J6</f>
        <v>0</v>
      </c>
      <c r="L16" s="52">
        <f>K16*100</f>
        <v>0</v>
      </c>
      <c r="M16" s="39">
        <v>2</v>
      </c>
      <c r="N16" s="39">
        <v>1.9</v>
      </c>
      <c r="O16" s="12">
        <f>PRODUCT($M16:$N16)</f>
        <v>3.8</v>
      </c>
      <c r="P16" s="53">
        <f>(O6-O16)/O6</f>
        <v>5.0000000000000044E-2</v>
      </c>
      <c r="Q16" s="28">
        <f>P16*100</f>
        <v>5.0000000000000044</v>
      </c>
      <c r="R16" s="38">
        <v>1.8</v>
      </c>
      <c r="S16" s="38">
        <v>1.7</v>
      </c>
      <c r="T16" s="11">
        <f>PRODUCT($R16:$S16)</f>
        <v>3.06</v>
      </c>
      <c r="U16" s="26">
        <f>(T6-T16)/T6</f>
        <v>0.1947368421052631</v>
      </c>
      <c r="V16" s="25">
        <f>U16*100</f>
        <v>19.473684210526308</v>
      </c>
      <c r="W16" s="23">
        <v>2.1</v>
      </c>
      <c r="X16" s="23">
        <v>1.5</v>
      </c>
      <c r="Y16" s="10">
        <f>PRODUCT($W16:$X16)</f>
        <v>3.1500000000000004</v>
      </c>
      <c r="Z16" s="23">
        <f>(Y6-Y16)/Y6</f>
        <v>0.28409090909090906</v>
      </c>
      <c r="AA16" s="22">
        <f>Z16*100</f>
        <v>28.409090909090907</v>
      </c>
      <c r="AB16" s="21">
        <v>1.7</v>
      </c>
      <c r="AC16" s="21">
        <v>1.4</v>
      </c>
      <c r="AD16" s="9">
        <f>PRODUCT($AB16:$AC16)</f>
        <v>2.38</v>
      </c>
      <c r="AE16" s="21">
        <f>(AD6-AD16)/AD6</f>
        <v>0.37368421052631579</v>
      </c>
      <c r="AF16" s="20">
        <f>AE16*100</f>
        <v>37.368421052631575</v>
      </c>
    </row>
    <row r="17" spans="1:32" ht="15" thickBot="1" x14ac:dyDescent="0.35">
      <c r="A17" s="37"/>
      <c r="B17" s="16" t="s">
        <v>36</v>
      </c>
      <c r="C17" s="36">
        <v>2</v>
      </c>
      <c r="D17" s="36">
        <v>1.6</v>
      </c>
      <c r="E17" s="15">
        <f>PRODUCT($C17:$D17)</f>
        <v>3.2</v>
      </c>
      <c r="F17" s="35">
        <f>(E7-E17)/E7</f>
        <v>0.15789473684210517</v>
      </c>
      <c r="G17" s="34">
        <f>F17*100</f>
        <v>15.789473684210517</v>
      </c>
      <c r="H17" s="40">
        <v>2</v>
      </c>
      <c r="I17" s="40">
        <v>1.8</v>
      </c>
      <c r="J17" s="14">
        <f>PRODUCT($H17:$I17)</f>
        <v>3.6</v>
      </c>
      <c r="K17" s="32">
        <f>(J7-J17)/J7</f>
        <v>0</v>
      </c>
      <c r="L17" s="52">
        <f>K17*100</f>
        <v>0</v>
      </c>
      <c r="M17" s="30">
        <v>1.8</v>
      </c>
      <c r="N17" s="30">
        <v>1.8</v>
      </c>
      <c r="O17" s="12">
        <f>PRODUCT($M17:$N17)</f>
        <v>3.24</v>
      </c>
      <c r="P17" s="53">
        <f>(O7-O17)/O7</f>
        <v>5.2631578947368342E-2</v>
      </c>
      <c r="Q17" s="28">
        <f>P17*100</f>
        <v>5.2631578947368345</v>
      </c>
      <c r="R17" s="27">
        <v>1.9</v>
      </c>
      <c r="S17" s="27">
        <v>1.6</v>
      </c>
      <c r="T17" s="11">
        <f>PRODUCT($R17:$S17)</f>
        <v>3.04</v>
      </c>
      <c r="U17" s="26">
        <f>(T7-T17)/T7</f>
        <v>0.15789473684210523</v>
      </c>
      <c r="V17" s="25">
        <f>U17*100</f>
        <v>15.789473684210522</v>
      </c>
      <c r="W17" s="51">
        <v>1.6</v>
      </c>
      <c r="X17" s="51">
        <v>1.6</v>
      </c>
      <c r="Y17" s="10">
        <f>PRODUCT($W17:$X17)</f>
        <v>2.5600000000000005</v>
      </c>
      <c r="Z17" s="23">
        <f>(Y7-Y17)/Y7</f>
        <v>0.39047619047619037</v>
      </c>
      <c r="AA17" s="22">
        <f>Z17*100</f>
        <v>39.047619047619037</v>
      </c>
      <c r="AB17" s="50">
        <v>1.6</v>
      </c>
      <c r="AC17" s="50">
        <v>1.5</v>
      </c>
      <c r="AD17" s="9">
        <f>PRODUCT($AB17:$AC17)</f>
        <v>2.4000000000000004</v>
      </c>
      <c r="AE17" s="21">
        <f>(AD7-AD17)/AD7</f>
        <v>0.25925925925925919</v>
      </c>
      <c r="AF17" s="20">
        <f>AE17*100</f>
        <v>25.92592592592592</v>
      </c>
    </row>
    <row r="18" spans="1:32" ht="15" thickTop="1" x14ac:dyDescent="0.3">
      <c r="A18" s="49" t="s">
        <v>49</v>
      </c>
      <c r="B18" s="18" t="s">
        <v>40</v>
      </c>
      <c r="C18" s="46">
        <v>1.7</v>
      </c>
      <c r="D18" s="46">
        <v>1.4</v>
      </c>
      <c r="E18" s="15">
        <f>PRODUCT($C18:$D18)</f>
        <v>2.38</v>
      </c>
      <c r="F18" s="35">
        <f>(E3-E18)/E3</f>
        <v>0.4333333333333334</v>
      </c>
      <c r="G18" s="34">
        <f>F18*100</f>
        <v>43.333333333333343</v>
      </c>
      <c r="H18" s="47">
        <v>1.7</v>
      </c>
      <c r="I18" s="47">
        <v>1.4</v>
      </c>
      <c r="J18" s="14">
        <f>PRODUCT($H18:$I18)</f>
        <v>2.38</v>
      </c>
      <c r="K18" s="32">
        <f>(J3-J18)/J3</f>
        <v>0.30409356725146203</v>
      </c>
      <c r="L18" s="52">
        <f>K18*100</f>
        <v>30.409356725146203</v>
      </c>
      <c r="M18" s="29">
        <v>1.9</v>
      </c>
      <c r="N18" s="29">
        <v>1.7</v>
      </c>
      <c r="O18" s="12">
        <f>PRODUCT($M18:$N18)</f>
        <v>3.23</v>
      </c>
      <c r="P18" s="39">
        <f>(O3-O18)/O3</f>
        <v>0.26590909090909098</v>
      </c>
      <c r="Q18" s="28">
        <f>P18*100</f>
        <v>26.590909090909097</v>
      </c>
      <c r="R18" s="45">
        <v>1.8</v>
      </c>
      <c r="S18" s="45">
        <v>1.5</v>
      </c>
      <c r="T18" s="11">
        <f>PRODUCT($R18:$S18)</f>
        <v>2.7</v>
      </c>
      <c r="U18" s="26">
        <f>(T3-T18)/T3</f>
        <v>0.44214876033057854</v>
      </c>
      <c r="V18" s="25">
        <f>U18*100</f>
        <v>44.214876033057855</v>
      </c>
      <c r="W18" s="44">
        <v>1.7</v>
      </c>
      <c r="X18" s="44">
        <v>1.4</v>
      </c>
      <c r="Y18" s="10">
        <f>PRODUCT($W18:$X18)</f>
        <v>2.38</v>
      </c>
      <c r="Z18" s="23">
        <f>(Y3-Y18)/Y3</f>
        <v>0.40350877192982454</v>
      </c>
      <c r="AA18" s="22">
        <f>Z18*100</f>
        <v>40.350877192982452</v>
      </c>
      <c r="AB18" s="43">
        <v>1.7</v>
      </c>
      <c r="AC18" s="43">
        <v>1.2</v>
      </c>
      <c r="AD18" s="9">
        <f>PRODUCT($AB18:$AC18)</f>
        <v>2.04</v>
      </c>
      <c r="AE18" s="21">
        <f>(AD3-AD18)/AD3</f>
        <v>0.46315789473684205</v>
      </c>
      <c r="AF18" s="20">
        <f>AE18*100</f>
        <v>46.315789473684205</v>
      </c>
    </row>
    <row r="19" spans="1:32" x14ac:dyDescent="0.3">
      <c r="A19" s="42"/>
      <c r="B19" s="18" t="s">
        <v>39</v>
      </c>
      <c r="C19" s="41">
        <v>1.7</v>
      </c>
      <c r="D19" s="41">
        <v>1.4</v>
      </c>
      <c r="E19" s="15">
        <f>PRODUCT($C19:$D19)</f>
        <v>2.38</v>
      </c>
      <c r="F19" s="35">
        <f>(E4-E19)/E4</f>
        <v>0.33888888888888896</v>
      </c>
      <c r="G19" s="34">
        <f>F19*100</f>
        <v>33.888888888888893</v>
      </c>
      <c r="H19" s="40">
        <v>1.6</v>
      </c>
      <c r="I19" s="40">
        <v>1.3</v>
      </c>
      <c r="J19" s="14">
        <f>PRODUCT($H19:$I19)</f>
        <v>2.08</v>
      </c>
      <c r="K19" s="32">
        <f>(J4-J19)/J4</f>
        <v>0.42222222222222222</v>
      </c>
      <c r="L19" s="52">
        <f>K19*100</f>
        <v>42.222222222222221</v>
      </c>
      <c r="M19" s="39">
        <v>1.6</v>
      </c>
      <c r="N19" s="39">
        <v>1.6</v>
      </c>
      <c r="O19" s="12">
        <f>PRODUCT($M19:$N19)</f>
        <v>2.5600000000000005</v>
      </c>
      <c r="P19" s="39">
        <f>(O4-O19)/O4</f>
        <v>0.4181818181818181</v>
      </c>
      <c r="Q19" s="28">
        <f>P19*100</f>
        <v>41.818181818181813</v>
      </c>
      <c r="R19" s="38">
        <v>1.7</v>
      </c>
      <c r="S19" s="38">
        <v>1.3</v>
      </c>
      <c r="T19" s="11">
        <f>PRODUCT($R19:$S19)</f>
        <v>2.21</v>
      </c>
      <c r="U19" s="26">
        <f>(T4-T19)/T4</f>
        <v>0.47380952380952385</v>
      </c>
      <c r="V19" s="25">
        <f>U19*100</f>
        <v>47.380952380952387</v>
      </c>
      <c r="W19" s="23">
        <v>1.7</v>
      </c>
      <c r="X19" s="23">
        <v>1.3</v>
      </c>
      <c r="Y19" s="10">
        <f>PRODUCT($W19:$X19)</f>
        <v>2.21</v>
      </c>
      <c r="Z19" s="23">
        <f>(Y4-Y19)/Y4</f>
        <v>0.67307692307692313</v>
      </c>
      <c r="AA19" s="22">
        <f>Z19*100</f>
        <v>67.307692307692307</v>
      </c>
      <c r="AB19" s="21">
        <v>1.4</v>
      </c>
      <c r="AC19" s="21">
        <v>1.2</v>
      </c>
      <c r="AD19" s="9">
        <f>PRODUCT($AB19:$AC19)</f>
        <v>1.68</v>
      </c>
      <c r="AE19" s="21">
        <f>(AD4-AD19)/AD4</f>
        <v>0.55789473684210533</v>
      </c>
      <c r="AF19" s="20">
        <f>AE19*100</f>
        <v>55.789473684210535</v>
      </c>
    </row>
    <row r="20" spans="1:32" x14ac:dyDescent="0.3">
      <c r="A20" s="42"/>
      <c r="B20" s="18" t="s">
        <v>38</v>
      </c>
      <c r="C20" s="41">
        <v>1.6</v>
      </c>
      <c r="D20" s="41">
        <v>1.2</v>
      </c>
      <c r="E20" s="15">
        <f>PRODUCT($C20:$D20)</f>
        <v>1.92</v>
      </c>
      <c r="F20" s="35">
        <f>(E5-E20)/E5</f>
        <v>0.24705882352941175</v>
      </c>
      <c r="G20" s="34">
        <f>F20*100</f>
        <v>24.705882352941174</v>
      </c>
      <c r="H20" s="40">
        <v>1.6</v>
      </c>
      <c r="I20" s="40">
        <v>1.6</v>
      </c>
      <c r="J20" s="14">
        <f>PRODUCT($H20:$I20)</f>
        <v>2.5600000000000005</v>
      </c>
      <c r="K20" s="32">
        <f>(J5-J20)/J5</f>
        <v>0.28888888888888875</v>
      </c>
      <c r="L20" s="52">
        <f>K20*100</f>
        <v>28.888888888888875</v>
      </c>
      <c r="M20" s="39">
        <v>1.5</v>
      </c>
      <c r="N20" s="39">
        <v>1.2</v>
      </c>
      <c r="O20" s="12">
        <f>PRODUCT($M20:$N20)</f>
        <v>1.7999999999999998</v>
      </c>
      <c r="P20" s="39">
        <f>(O5-O20)/O5</f>
        <v>0.47368421052631582</v>
      </c>
      <c r="Q20" s="28">
        <f>P20*100</f>
        <v>47.368421052631582</v>
      </c>
      <c r="R20" s="38">
        <v>1.8</v>
      </c>
      <c r="S20" s="38">
        <v>1.5</v>
      </c>
      <c r="T20" s="11">
        <f>PRODUCT($R20:$S20)</f>
        <v>2.7</v>
      </c>
      <c r="U20" s="26">
        <f>(T5-T20)/T5</f>
        <v>0.32330827067669166</v>
      </c>
      <c r="V20" s="25">
        <f>U20*100</f>
        <v>32.330827067669162</v>
      </c>
      <c r="W20" s="23">
        <v>1.7</v>
      </c>
      <c r="X20" s="23">
        <v>1.4</v>
      </c>
      <c r="Y20" s="10">
        <f>PRODUCT($W20:$X20)</f>
        <v>2.38</v>
      </c>
      <c r="Z20" s="23">
        <f>(Y5-Y20)/Y5</f>
        <v>0.40350877192982454</v>
      </c>
      <c r="AA20" s="22">
        <f>Z20*100</f>
        <v>40.350877192982452</v>
      </c>
      <c r="AB20" s="21">
        <v>1.7</v>
      </c>
      <c r="AC20" s="21">
        <v>1.2</v>
      </c>
      <c r="AD20" s="9">
        <f>PRODUCT($AB20:$AC20)</f>
        <v>2.04</v>
      </c>
      <c r="AE20" s="21">
        <f>(AD5-AD20)/AD5</f>
        <v>0.46315789473684205</v>
      </c>
      <c r="AF20" s="20">
        <f>AE20*100</f>
        <v>46.315789473684205</v>
      </c>
    </row>
    <row r="21" spans="1:32" x14ac:dyDescent="0.3">
      <c r="A21" s="42"/>
      <c r="B21" s="18" t="s">
        <v>37</v>
      </c>
      <c r="C21" s="41">
        <v>1.4</v>
      </c>
      <c r="D21" s="41">
        <v>1.2</v>
      </c>
      <c r="E21" s="15">
        <f>PRODUCT($C21:$D21)</f>
        <v>1.68</v>
      </c>
      <c r="F21" s="35">
        <f>(E6-E21)/E6</f>
        <v>0.53462603878116344</v>
      </c>
      <c r="G21" s="34">
        <f>F21*100</f>
        <v>53.46260387811634</v>
      </c>
      <c r="H21" s="40">
        <v>2.1</v>
      </c>
      <c r="I21" s="40">
        <v>1.8</v>
      </c>
      <c r="J21" s="14">
        <f>PRODUCT($H21:$I21)</f>
        <v>3.7800000000000002</v>
      </c>
      <c r="K21" s="32">
        <f>(J6-J21)/J6</f>
        <v>0.14090909090909093</v>
      </c>
      <c r="L21" s="52">
        <f>K21*100</f>
        <v>14.090909090909093</v>
      </c>
      <c r="M21" s="39">
        <v>1.8</v>
      </c>
      <c r="N21" s="39">
        <v>1.7</v>
      </c>
      <c r="O21" s="12">
        <f>PRODUCT($M21:$N21)</f>
        <v>3.06</v>
      </c>
      <c r="P21" s="39">
        <f>(O6-O21)/O6</f>
        <v>0.23499999999999999</v>
      </c>
      <c r="Q21" s="28">
        <f>P21*100</f>
        <v>23.5</v>
      </c>
      <c r="R21" s="38">
        <v>1.5</v>
      </c>
      <c r="S21" s="38">
        <v>1.3</v>
      </c>
      <c r="T21" s="11">
        <f>PRODUCT($R21:$S21)</f>
        <v>1.9500000000000002</v>
      </c>
      <c r="U21" s="26">
        <f>(T6-T21)/T6</f>
        <v>0.4868421052631578</v>
      </c>
      <c r="V21" s="25">
        <f>U21*100</f>
        <v>48.68421052631578</v>
      </c>
      <c r="W21" s="23">
        <v>1.7</v>
      </c>
      <c r="X21" s="23">
        <v>1.4</v>
      </c>
      <c r="Y21" s="10">
        <f>PRODUCT($W21:$X21)</f>
        <v>2.38</v>
      </c>
      <c r="Z21" s="23">
        <f>(Y6-Y21)/Y6</f>
        <v>0.45909090909090916</v>
      </c>
      <c r="AA21" s="22">
        <f>Z21*100</f>
        <v>45.909090909090914</v>
      </c>
      <c r="AB21" s="21">
        <v>1.5</v>
      </c>
      <c r="AC21" s="21">
        <v>1.2</v>
      </c>
      <c r="AD21" s="9">
        <f>PRODUCT($AB21:$AC21)</f>
        <v>1.7999999999999998</v>
      </c>
      <c r="AE21" s="21">
        <f>(AD6-AD21)/AD6</f>
        <v>0.52631578947368418</v>
      </c>
      <c r="AF21" s="20">
        <f>AE21*100</f>
        <v>52.631578947368418</v>
      </c>
    </row>
    <row r="22" spans="1:32" ht="15" thickBot="1" x14ac:dyDescent="0.35">
      <c r="A22" s="37"/>
      <c r="B22" s="16" t="s">
        <v>36</v>
      </c>
      <c r="C22" s="36">
        <v>1.9</v>
      </c>
      <c r="D22" s="36">
        <v>1.5</v>
      </c>
      <c r="E22" s="15">
        <f>PRODUCT($C22:$D22)</f>
        <v>2.8499999999999996</v>
      </c>
      <c r="F22" s="35">
        <f>(E7-E22)/E7</f>
        <v>0.25000000000000006</v>
      </c>
      <c r="G22" s="34">
        <f>F22*100</f>
        <v>25.000000000000007</v>
      </c>
      <c r="H22" s="40">
        <v>1.8</v>
      </c>
      <c r="I22" s="40">
        <v>1.5</v>
      </c>
      <c r="J22" s="14">
        <f>PRODUCT($H22:$I22)</f>
        <v>2.7</v>
      </c>
      <c r="K22" s="32">
        <f>(J7-J22)/J7</f>
        <v>0.24999999999999997</v>
      </c>
      <c r="L22" s="52">
        <f>K22*100</f>
        <v>24.999999999999996</v>
      </c>
      <c r="M22" s="30">
        <v>1.3</v>
      </c>
      <c r="N22" s="30">
        <v>1.3</v>
      </c>
      <c r="O22" s="12">
        <f>PRODUCT($M22:$N22)</f>
        <v>1.6900000000000002</v>
      </c>
      <c r="P22" s="39">
        <f>(O7-O22)/O7</f>
        <v>0.50584795321637421</v>
      </c>
      <c r="Q22" s="28">
        <f>P22*100</f>
        <v>50.584795321637422</v>
      </c>
      <c r="R22" s="27">
        <v>1.8</v>
      </c>
      <c r="S22" s="27">
        <v>1.2</v>
      </c>
      <c r="T22" s="11">
        <f>PRODUCT($R22:$S22)</f>
        <v>2.16</v>
      </c>
      <c r="U22" s="26">
        <f>(T7-T22)/T7</f>
        <v>0.40166204986149578</v>
      </c>
      <c r="V22" s="25">
        <f>U22*100</f>
        <v>40.16620498614958</v>
      </c>
      <c r="W22" s="51">
        <v>1.4</v>
      </c>
      <c r="X22" s="51">
        <v>1.2</v>
      </c>
      <c r="Y22" s="10">
        <f>PRODUCT($W22:$X22)</f>
        <v>1.68</v>
      </c>
      <c r="Z22" s="23">
        <f>(Y7-Y22)/Y7</f>
        <v>0.60000000000000009</v>
      </c>
      <c r="AA22" s="22">
        <f>Z22*100</f>
        <v>60.000000000000007</v>
      </c>
      <c r="AB22" s="50">
        <v>1.5</v>
      </c>
      <c r="AC22" s="50">
        <v>1.1000000000000001</v>
      </c>
      <c r="AD22" s="9">
        <f>PRODUCT($AB22:$AC22)</f>
        <v>1.6500000000000001</v>
      </c>
      <c r="AE22" s="21">
        <f>(AD7-AD22)/AD7</f>
        <v>0.49074074074074076</v>
      </c>
      <c r="AF22" s="20">
        <f>AE22*100</f>
        <v>49.074074074074076</v>
      </c>
    </row>
    <row r="23" spans="1:32" ht="15" thickTop="1" x14ac:dyDescent="0.3">
      <c r="A23" s="49" t="s">
        <v>48</v>
      </c>
      <c r="B23" s="18" t="s">
        <v>40</v>
      </c>
      <c r="C23" s="46">
        <v>1.6</v>
      </c>
      <c r="D23" s="46">
        <v>1.3</v>
      </c>
      <c r="E23" s="15">
        <f>PRODUCT($C23:$D23)</f>
        <v>2.08</v>
      </c>
      <c r="F23" s="35">
        <f>(E3-E23)/E3</f>
        <v>0.50476190476190474</v>
      </c>
      <c r="G23" s="34">
        <f>F23*100</f>
        <v>50.476190476190474</v>
      </c>
      <c r="H23" s="47">
        <v>1.2</v>
      </c>
      <c r="I23" s="47">
        <v>0.9</v>
      </c>
      <c r="J23" s="14">
        <f>PRODUCT($H23:$I23)</f>
        <v>1.08</v>
      </c>
      <c r="K23" s="32">
        <f>(J3-J23)/J3</f>
        <v>0.68421052631578949</v>
      </c>
      <c r="L23" s="52">
        <f>K23*100</f>
        <v>68.421052631578945</v>
      </c>
      <c r="M23" s="29">
        <v>1.3</v>
      </c>
      <c r="N23" s="29">
        <v>0.9</v>
      </c>
      <c r="O23" s="12">
        <f>PRODUCT($M23:$N23)</f>
        <v>1.1700000000000002</v>
      </c>
      <c r="P23" s="39">
        <f>(O3-O23)/O3</f>
        <v>0.73409090909090913</v>
      </c>
      <c r="Q23" s="28">
        <f>P23*100</f>
        <v>73.409090909090907</v>
      </c>
      <c r="R23" s="45">
        <v>1.4</v>
      </c>
      <c r="S23" s="45">
        <v>0.9</v>
      </c>
      <c r="T23" s="11">
        <f>PRODUCT($R23:$S23)</f>
        <v>1.26</v>
      </c>
      <c r="U23" s="26">
        <f>(T3-T23)/T3</f>
        <v>0.7396694214876034</v>
      </c>
      <c r="V23" s="25">
        <f>U23*100</f>
        <v>73.966942148760339</v>
      </c>
      <c r="W23" s="44">
        <v>1.1000000000000001</v>
      </c>
      <c r="X23" s="44">
        <v>0.8</v>
      </c>
      <c r="Y23" s="10">
        <f>PRODUCT($W23:$X23)</f>
        <v>0.88000000000000012</v>
      </c>
      <c r="Z23" s="23">
        <f>(Y3-Y23)/Y3</f>
        <v>0.77944862155388461</v>
      </c>
      <c r="AA23" s="22">
        <f>Z23*100</f>
        <v>77.944862155388464</v>
      </c>
      <c r="AB23" s="43">
        <v>1.1000000000000001</v>
      </c>
      <c r="AC23" s="43">
        <v>0.8</v>
      </c>
      <c r="AD23" s="9">
        <f>PRODUCT($AB23:$AC23)</f>
        <v>0.88000000000000012</v>
      </c>
      <c r="AE23" s="21">
        <f>(AD3-AD23)/AD3</f>
        <v>0.768421052631579</v>
      </c>
      <c r="AF23" s="20">
        <f>AE23*100</f>
        <v>76.842105263157904</v>
      </c>
    </row>
    <row r="24" spans="1:32" x14ac:dyDescent="0.3">
      <c r="A24" s="42"/>
      <c r="B24" s="18" t="s">
        <v>39</v>
      </c>
      <c r="C24" s="41">
        <v>1.7</v>
      </c>
      <c r="D24" s="41">
        <v>1.4</v>
      </c>
      <c r="E24" s="15">
        <f>PRODUCT($C24:$D24)</f>
        <v>2.38</v>
      </c>
      <c r="F24" s="35">
        <f>(E4-E24)/E4</f>
        <v>0.33888888888888896</v>
      </c>
      <c r="G24" s="34">
        <f>F24*100</f>
        <v>33.888888888888893</v>
      </c>
      <c r="H24" s="40">
        <v>1.1000000000000001</v>
      </c>
      <c r="I24" s="40">
        <v>1</v>
      </c>
      <c r="J24" s="14">
        <f>PRODUCT($H24:$I24)</f>
        <v>1.1000000000000001</v>
      </c>
      <c r="K24" s="32">
        <f>(J4-J24)/J4</f>
        <v>0.69444444444444442</v>
      </c>
      <c r="L24" s="52">
        <f>K24*100</f>
        <v>69.444444444444443</v>
      </c>
      <c r="M24" s="39">
        <v>1.3</v>
      </c>
      <c r="N24" s="39">
        <v>0.9</v>
      </c>
      <c r="O24" s="12">
        <f>PRODUCT($M24:$N24)</f>
        <v>1.1700000000000002</v>
      </c>
      <c r="P24" s="39">
        <f>(O4-O24)/O4</f>
        <v>0.73409090909090913</v>
      </c>
      <c r="Q24" s="28">
        <f>P24*100</f>
        <v>73.409090909090907</v>
      </c>
      <c r="R24" s="38">
        <v>1</v>
      </c>
      <c r="S24" s="38">
        <v>0.6</v>
      </c>
      <c r="T24" s="11">
        <f>PRODUCT($R24:$S24)</f>
        <v>0.6</v>
      </c>
      <c r="U24" s="26">
        <f>(T4-T24)/T4</f>
        <v>0.8571428571428571</v>
      </c>
      <c r="V24" s="25">
        <f>U24*100</f>
        <v>85.714285714285708</v>
      </c>
      <c r="W24" s="23">
        <v>1.1000000000000001</v>
      </c>
      <c r="X24" s="23">
        <v>0.8</v>
      </c>
      <c r="Y24" s="10">
        <f>PRODUCT($W24:$X24)</f>
        <v>0.88000000000000012</v>
      </c>
      <c r="Z24" s="23">
        <f>(Y4-Y24)/Y4</f>
        <v>0.86982248520710059</v>
      </c>
      <c r="AA24" s="22">
        <f>Z24*100</f>
        <v>86.982248520710058</v>
      </c>
      <c r="AB24" s="21">
        <v>1.1000000000000001</v>
      </c>
      <c r="AC24" s="21">
        <v>0.9</v>
      </c>
      <c r="AD24" s="9">
        <f>PRODUCT($AB24:$AC24)</f>
        <v>0.9900000000000001</v>
      </c>
      <c r="AE24" s="21">
        <f>(AD4-AD24)/AD4</f>
        <v>0.73947368421052628</v>
      </c>
      <c r="AF24" s="20">
        <f>AE24*100</f>
        <v>73.94736842105263</v>
      </c>
    </row>
    <row r="25" spans="1:32" x14ac:dyDescent="0.3">
      <c r="A25" s="42"/>
      <c r="B25" s="18" t="s">
        <v>38</v>
      </c>
      <c r="C25" s="41">
        <v>1.2</v>
      </c>
      <c r="D25" s="41">
        <v>0.9</v>
      </c>
      <c r="E25" s="15">
        <f>PRODUCT($C25:$D25)</f>
        <v>1.08</v>
      </c>
      <c r="F25" s="35">
        <f>(E5-E25)/E5</f>
        <v>0.57647058823529407</v>
      </c>
      <c r="G25" s="34">
        <f>F25*100</f>
        <v>57.647058823529406</v>
      </c>
      <c r="H25" s="40">
        <v>0.9</v>
      </c>
      <c r="I25" s="40">
        <v>0.8</v>
      </c>
      <c r="J25" s="14">
        <f>PRODUCT($H25:$I25)</f>
        <v>0.72000000000000008</v>
      </c>
      <c r="K25" s="32">
        <f>(J5-J25)/J5</f>
        <v>0.79999999999999993</v>
      </c>
      <c r="L25" s="52">
        <f>K25*100</f>
        <v>80</v>
      </c>
      <c r="M25" s="39">
        <v>0.9</v>
      </c>
      <c r="N25" s="39">
        <v>0.8</v>
      </c>
      <c r="O25" s="12">
        <f>PRODUCT($M25:$N25)</f>
        <v>0.72000000000000008</v>
      </c>
      <c r="P25" s="39">
        <f>(O5-O25)/O5</f>
        <v>0.78947368421052622</v>
      </c>
      <c r="Q25" s="28">
        <f>P25*100</f>
        <v>78.947368421052616</v>
      </c>
      <c r="R25" s="38">
        <v>1.3</v>
      </c>
      <c r="S25" s="38">
        <v>1.1000000000000001</v>
      </c>
      <c r="T25" s="11">
        <f>PRODUCT($R25:$S25)</f>
        <v>1.4300000000000002</v>
      </c>
      <c r="U25" s="26">
        <f>(T5-T25)/T5</f>
        <v>0.64160401002506262</v>
      </c>
      <c r="V25" s="25">
        <f>U25*100</f>
        <v>64.160401002506262</v>
      </c>
      <c r="W25" s="23">
        <v>1.3</v>
      </c>
      <c r="X25" s="23">
        <v>0.8</v>
      </c>
      <c r="Y25" s="10">
        <f>PRODUCT($W25:$X25)</f>
        <v>1.04</v>
      </c>
      <c r="Z25" s="23">
        <f>(Y5-Y25)/Y5</f>
        <v>0.73934837092731831</v>
      </c>
      <c r="AA25" s="22">
        <f>Z25*100</f>
        <v>73.934837092731826</v>
      </c>
      <c r="AB25" s="21">
        <v>1.4</v>
      </c>
      <c r="AC25" s="21">
        <v>0.8</v>
      </c>
      <c r="AD25" s="9">
        <f>PRODUCT($AB25:$AC25)</f>
        <v>1.1199999999999999</v>
      </c>
      <c r="AE25" s="21">
        <f>(AD5-AD25)/AD5</f>
        <v>0.70526315789473681</v>
      </c>
      <c r="AF25" s="20">
        <f>AE25*100</f>
        <v>70.526315789473685</v>
      </c>
    </row>
    <row r="26" spans="1:32" x14ac:dyDescent="0.3">
      <c r="A26" s="42"/>
      <c r="B26" s="18" t="s">
        <v>37</v>
      </c>
      <c r="C26" s="41">
        <v>1.4</v>
      </c>
      <c r="D26" s="41">
        <v>1</v>
      </c>
      <c r="E26" s="15">
        <f>PRODUCT($C26:$D26)</f>
        <v>1.4</v>
      </c>
      <c r="F26" s="35">
        <f>(E6-E26)/E6</f>
        <v>0.61218836565096957</v>
      </c>
      <c r="G26" s="34">
        <f>F26*100</f>
        <v>61.218836565096957</v>
      </c>
      <c r="H26" s="40">
        <v>1.9</v>
      </c>
      <c r="I26" s="40">
        <v>1.2</v>
      </c>
      <c r="J26" s="14">
        <f>PRODUCT($H26:$I26)</f>
        <v>2.2799999999999998</v>
      </c>
      <c r="K26" s="32">
        <f>(J6-J26)/J6</f>
        <v>0.48181818181818192</v>
      </c>
      <c r="L26" s="52">
        <f>K26*100</f>
        <v>48.181818181818194</v>
      </c>
      <c r="M26" s="39">
        <v>1</v>
      </c>
      <c r="N26" s="39">
        <v>1</v>
      </c>
      <c r="O26" s="12">
        <f>PRODUCT($M26:$N26)</f>
        <v>1</v>
      </c>
      <c r="P26" s="39">
        <f>(O6-O26)/O6</f>
        <v>0.75</v>
      </c>
      <c r="Q26" s="28">
        <f>P26*100</f>
        <v>75</v>
      </c>
      <c r="R26" s="38">
        <v>1.7</v>
      </c>
      <c r="S26" s="38">
        <v>0.6</v>
      </c>
      <c r="T26" s="11">
        <f>PRODUCT($R26:$S26)</f>
        <v>1.02</v>
      </c>
      <c r="U26" s="26">
        <f>(T6-T26)/T6</f>
        <v>0.731578947368421</v>
      </c>
      <c r="V26" s="25">
        <f>U26*100</f>
        <v>73.157894736842096</v>
      </c>
      <c r="W26" s="23">
        <v>1.1000000000000001</v>
      </c>
      <c r="X26" s="23">
        <v>0.7</v>
      </c>
      <c r="Y26" s="10">
        <f>PRODUCT($W26:$X26)</f>
        <v>0.77</v>
      </c>
      <c r="Z26" s="23">
        <f>(Y6-Y26)/Y6</f>
        <v>0.82499999999999996</v>
      </c>
      <c r="AA26" s="22">
        <f>Z26*100</f>
        <v>82.5</v>
      </c>
      <c r="AB26" s="21">
        <v>1.3</v>
      </c>
      <c r="AC26" s="21">
        <v>0.9</v>
      </c>
      <c r="AD26" s="9">
        <f>PRODUCT($AB26:$AC26)</f>
        <v>1.1700000000000002</v>
      </c>
      <c r="AE26" s="21">
        <f>(AD6-AD26)/AD6</f>
        <v>0.69210526315789478</v>
      </c>
      <c r="AF26" s="20">
        <f>AE26*100</f>
        <v>69.21052631578948</v>
      </c>
    </row>
    <row r="27" spans="1:32" ht="15" thickBot="1" x14ac:dyDescent="0.35">
      <c r="A27" s="37"/>
      <c r="B27" s="16" t="s">
        <v>36</v>
      </c>
      <c r="C27" s="36">
        <v>1.5</v>
      </c>
      <c r="D27" s="36">
        <v>1.3</v>
      </c>
      <c r="E27" s="15">
        <f>PRODUCT($C27:$D27)</f>
        <v>1.9500000000000002</v>
      </c>
      <c r="F27" s="35">
        <f>(E7-E27)/E7</f>
        <v>0.4868421052631578</v>
      </c>
      <c r="G27" s="34">
        <f>F27*100</f>
        <v>48.68421052631578</v>
      </c>
      <c r="H27" s="24">
        <v>0.9</v>
      </c>
      <c r="I27" s="24">
        <v>0.7</v>
      </c>
      <c r="J27" s="14">
        <f>PRODUCT($H27:$I27)</f>
        <v>0.63</v>
      </c>
      <c r="K27" s="32">
        <f>(J7-J27)/J7</f>
        <v>0.82500000000000007</v>
      </c>
      <c r="L27" s="52">
        <f>K27*100</f>
        <v>82.5</v>
      </c>
      <c r="M27" s="30">
        <v>1.1000000000000001</v>
      </c>
      <c r="N27" s="30">
        <v>1</v>
      </c>
      <c r="O27" s="12">
        <f>PRODUCT($M27:$N27)</f>
        <v>1.1000000000000001</v>
      </c>
      <c r="P27" s="39">
        <f>(O7-O27)/O7</f>
        <v>0.67836257309941517</v>
      </c>
      <c r="Q27" s="28">
        <f>P27*100</f>
        <v>67.836257309941516</v>
      </c>
      <c r="R27" s="27">
        <v>1.3</v>
      </c>
      <c r="S27" s="27">
        <v>0.9</v>
      </c>
      <c r="T27" s="11">
        <f>PRODUCT($R27:$S27)</f>
        <v>1.1700000000000002</v>
      </c>
      <c r="U27" s="26">
        <f>(T7-T27)/T7</f>
        <v>0.67590027700831012</v>
      </c>
      <c r="V27" s="25">
        <f>U27*100</f>
        <v>67.590027700831016</v>
      </c>
      <c r="W27" s="51">
        <v>1</v>
      </c>
      <c r="X27" s="51">
        <v>0.8</v>
      </c>
      <c r="Y27" s="10">
        <f>PRODUCT($W27:$X27)</f>
        <v>0.8</v>
      </c>
      <c r="Z27" s="23">
        <f>(Y7-Y27)/Y7</f>
        <v>0.80952380952380953</v>
      </c>
      <c r="AA27" s="22">
        <f>Z27*100</f>
        <v>80.952380952380949</v>
      </c>
      <c r="AB27" s="50">
        <v>1</v>
      </c>
      <c r="AC27" s="50">
        <v>0.8</v>
      </c>
      <c r="AD27" s="9">
        <f>PRODUCT($AB27:$AC27)</f>
        <v>0.8</v>
      </c>
      <c r="AE27" s="21">
        <f>(AD7-AD27)/AD7</f>
        <v>0.75308641975308654</v>
      </c>
      <c r="AF27" s="20">
        <f>AE27*100</f>
        <v>75.30864197530866</v>
      </c>
    </row>
    <row r="28" spans="1:32" ht="15" thickTop="1" x14ac:dyDescent="0.3">
      <c r="A28" s="49" t="s">
        <v>47</v>
      </c>
      <c r="B28" s="18" t="s">
        <v>40</v>
      </c>
      <c r="C28" s="46">
        <v>1.3</v>
      </c>
      <c r="D28" s="46">
        <v>1.1000000000000001</v>
      </c>
      <c r="E28" s="15">
        <f>PRODUCT($C28:$D28)</f>
        <v>1.4300000000000002</v>
      </c>
      <c r="F28" s="35">
        <f>(E3-E28)/E3</f>
        <v>0.65952380952380951</v>
      </c>
      <c r="G28" s="34">
        <f>F28*100</f>
        <v>65.952380952380949</v>
      </c>
      <c r="H28" s="47">
        <v>1.2</v>
      </c>
      <c r="I28" s="47">
        <v>0.8</v>
      </c>
      <c r="J28" s="14">
        <f>PRODUCT($H28:$I28)</f>
        <v>0.96</v>
      </c>
      <c r="K28" s="32">
        <f>(J3-J28)/J3</f>
        <v>0.7192982456140351</v>
      </c>
      <c r="L28" s="31">
        <f>K28*100</f>
        <v>71.929824561403507</v>
      </c>
      <c r="M28" s="29">
        <v>1</v>
      </c>
      <c r="N28" s="29">
        <v>0.8</v>
      </c>
      <c r="O28" s="12">
        <f>PRODUCT($M28:$N28)</f>
        <v>0.8</v>
      </c>
      <c r="P28" s="39">
        <f>(O3-O28)/O3</f>
        <v>0.81818181818181823</v>
      </c>
      <c r="Q28" s="28">
        <f>P28*100</f>
        <v>81.818181818181827</v>
      </c>
      <c r="R28" s="45">
        <v>1</v>
      </c>
      <c r="S28" s="45">
        <v>0.8</v>
      </c>
      <c r="T28" s="11">
        <f>PRODUCT($R28:$S28)</f>
        <v>0.8</v>
      </c>
      <c r="U28" s="26">
        <f>(T3-T28)/T3</f>
        <v>0.834710743801653</v>
      </c>
      <c r="V28" s="25">
        <f>U28*100</f>
        <v>83.471074380165305</v>
      </c>
      <c r="W28" s="44">
        <v>1</v>
      </c>
      <c r="X28" s="44">
        <v>0.6</v>
      </c>
      <c r="Y28" s="10">
        <f>PRODUCT($W28:$X28)</f>
        <v>0.6</v>
      </c>
      <c r="Z28" s="23">
        <f>(Y3-Y28)/Y3</f>
        <v>0.84962406015037595</v>
      </c>
      <c r="AA28" s="22">
        <f>Z28*100</f>
        <v>84.962406015037601</v>
      </c>
      <c r="AB28" s="43">
        <v>0.9</v>
      </c>
      <c r="AC28" s="43">
        <v>0.6</v>
      </c>
      <c r="AD28" s="9">
        <f>PRODUCT($AB28:$AC28)</f>
        <v>0.54</v>
      </c>
      <c r="AE28" s="21">
        <f>(AD3-AD28)/AD3</f>
        <v>0.85789473684210527</v>
      </c>
      <c r="AF28" s="20">
        <f>AE28*100</f>
        <v>85.78947368421052</v>
      </c>
    </row>
    <row r="29" spans="1:32" x14ac:dyDescent="0.3">
      <c r="A29" s="42"/>
      <c r="B29" s="18" t="s">
        <v>39</v>
      </c>
      <c r="C29" s="41">
        <v>1.6</v>
      </c>
      <c r="D29" s="41">
        <v>1.3</v>
      </c>
      <c r="E29" s="15">
        <f>PRODUCT($C29:$D29)</f>
        <v>2.08</v>
      </c>
      <c r="F29" s="35">
        <f>(E4-E29)/E4</f>
        <v>0.42222222222222222</v>
      </c>
      <c r="G29" s="34">
        <f>F29*100</f>
        <v>42.222222222222221</v>
      </c>
      <c r="H29" s="40">
        <v>1.1000000000000001</v>
      </c>
      <c r="I29" s="40">
        <v>0.6</v>
      </c>
      <c r="J29" s="14">
        <f>PRODUCT($H29:$I29)</f>
        <v>0.66</v>
      </c>
      <c r="K29" s="32">
        <f>(J4-J29)/J4</f>
        <v>0.81666666666666665</v>
      </c>
      <c r="L29" s="31">
        <f>K29*100</f>
        <v>81.666666666666671</v>
      </c>
      <c r="M29" s="39">
        <v>1</v>
      </c>
      <c r="N29" s="39">
        <v>0.7</v>
      </c>
      <c r="O29" s="12">
        <f>PRODUCT($M29:$N29)</f>
        <v>0.7</v>
      </c>
      <c r="P29" s="39">
        <f>(O4-O29)/O4</f>
        <v>0.84090909090909083</v>
      </c>
      <c r="Q29" s="28">
        <f>P29*100</f>
        <v>84.090909090909079</v>
      </c>
      <c r="R29" s="38">
        <v>0.8</v>
      </c>
      <c r="S29" s="38">
        <v>0.4</v>
      </c>
      <c r="T29" s="11">
        <f>PRODUCT($R29:$S29)</f>
        <v>0.32000000000000006</v>
      </c>
      <c r="U29" s="26">
        <f>(T4-T29)/T4</f>
        <v>0.92380952380952375</v>
      </c>
      <c r="V29" s="25">
        <f>U29*100</f>
        <v>92.38095238095238</v>
      </c>
      <c r="W29" s="23">
        <v>1.1000000000000001</v>
      </c>
      <c r="X29" s="23">
        <v>0.6</v>
      </c>
      <c r="Y29" s="10">
        <f>PRODUCT($W29:$X29)</f>
        <v>0.66</v>
      </c>
      <c r="Z29" s="23">
        <f>(Y4-Y29)/Y4</f>
        <v>0.90236686390532539</v>
      </c>
      <c r="AA29" s="22">
        <f>Z29*100</f>
        <v>90.23668639053254</v>
      </c>
      <c r="AB29" s="21">
        <v>1</v>
      </c>
      <c r="AC29" s="21">
        <v>0.7</v>
      </c>
      <c r="AD29" s="9">
        <f>PRODUCT($AB29:$AC29)</f>
        <v>0.7</v>
      </c>
      <c r="AE29" s="21">
        <f>(AD4-AD29)/AD4</f>
        <v>0.81578947368421051</v>
      </c>
      <c r="AF29" s="20">
        <f>AE29*100</f>
        <v>81.578947368421055</v>
      </c>
    </row>
    <row r="30" spans="1:32" x14ac:dyDescent="0.3">
      <c r="A30" s="42"/>
      <c r="B30" s="18" t="s">
        <v>38</v>
      </c>
      <c r="C30" s="41">
        <v>0.8</v>
      </c>
      <c r="D30" s="41">
        <v>0.4</v>
      </c>
      <c r="E30" s="15">
        <f>PRODUCT($C30:$D30)</f>
        <v>0.32000000000000006</v>
      </c>
      <c r="F30" s="35">
        <f>(E5-E30)/E5</f>
        <v>0.87450980392156852</v>
      </c>
      <c r="G30" s="34">
        <f>F30*100</f>
        <v>87.45098039215685</v>
      </c>
      <c r="H30" s="40">
        <v>0.9</v>
      </c>
      <c r="I30" s="40">
        <v>0.4</v>
      </c>
      <c r="J30" s="14">
        <f>PRODUCT($H30:$I30)</f>
        <v>0.36000000000000004</v>
      </c>
      <c r="K30" s="32">
        <f>(J5-J30)/J5</f>
        <v>0.9</v>
      </c>
      <c r="L30" s="31">
        <f>K30*100</f>
        <v>90</v>
      </c>
      <c r="M30" s="39">
        <v>0.7</v>
      </c>
      <c r="N30" s="39">
        <v>0.5</v>
      </c>
      <c r="O30" s="12">
        <f>PRODUCT($M30:$N30)</f>
        <v>0.35</v>
      </c>
      <c r="P30" s="39">
        <f>(O5-O30)/O5</f>
        <v>0.89766081871345027</v>
      </c>
      <c r="Q30" s="28">
        <f>P30*100</f>
        <v>89.766081871345023</v>
      </c>
      <c r="R30" s="38">
        <v>0.8</v>
      </c>
      <c r="S30" s="38">
        <v>0.8</v>
      </c>
      <c r="T30" s="11">
        <f>PRODUCT($R30:$S30)</f>
        <v>0.64000000000000012</v>
      </c>
      <c r="U30" s="26">
        <f>(T5-T30)/T5</f>
        <v>0.83959899749373434</v>
      </c>
      <c r="V30" s="25">
        <f>U30*100</f>
        <v>83.959899749373434</v>
      </c>
      <c r="W30" s="23">
        <v>1.1000000000000001</v>
      </c>
      <c r="X30" s="23">
        <v>0.7</v>
      </c>
      <c r="Y30" s="10">
        <f>PRODUCT($W30:$X30)</f>
        <v>0.77</v>
      </c>
      <c r="Z30" s="23">
        <f>(Y5-Y30)/Y5</f>
        <v>0.80701754385964908</v>
      </c>
      <c r="AA30" s="22">
        <f>Z30*100</f>
        <v>80.701754385964904</v>
      </c>
      <c r="AB30" s="21">
        <v>1</v>
      </c>
      <c r="AC30" s="21">
        <v>0.8</v>
      </c>
      <c r="AD30" s="9">
        <f>PRODUCT($AB30:$AC30)</f>
        <v>0.8</v>
      </c>
      <c r="AE30" s="21">
        <f>(AD5-AD30)/AD5</f>
        <v>0.78947368421052633</v>
      </c>
      <c r="AF30" s="20">
        <f>AE30*100</f>
        <v>78.94736842105263</v>
      </c>
    </row>
    <row r="31" spans="1:32" x14ac:dyDescent="0.3">
      <c r="A31" s="42"/>
      <c r="B31" s="18" t="s">
        <v>37</v>
      </c>
      <c r="C31" s="41">
        <v>1.4</v>
      </c>
      <c r="D31" s="41">
        <v>0.9</v>
      </c>
      <c r="E31" s="15">
        <f>PRODUCT($C31:$D31)</f>
        <v>1.26</v>
      </c>
      <c r="F31" s="35">
        <f>(E6-E31)/E6</f>
        <v>0.65096952908587247</v>
      </c>
      <c r="G31" s="34">
        <f>F31*100</f>
        <v>65.096952908587241</v>
      </c>
      <c r="H31" s="40">
        <v>1.7</v>
      </c>
      <c r="I31" s="40">
        <v>0.9</v>
      </c>
      <c r="J31" s="14">
        <f>PRODUCT($H31:$I31)</f>
        <v>1.53</v>
      </c>
      <c r="K31" s="32">
        <f>(J6-J31)/J6</f>
        <v>0.65227272727272723</v>
      </c>
      <c r="L31" s="31">
        <f>K31*100</f>
        <v>65.22727272727272</v>
      </c>
      <c r="M31" s="39">
        <v>0.8</v>
      </c>
      <c r="N31" s="39">
        <v>0.6</v>
      </c>
      <c r="O31" s="12">
        <f>PRODUCT($M31:$N31)</f>
        <v>0.48</v>
      </c>
      <c r="P31" s="39">
        <f>(O6-O31)/O6</f>
        <v>0.88</v>
      </c>
      <c r="Q31" s="28">
        <f>P31*100</f>
        <v>88</v>
      </c>
      <c r="R31" s="38">
        <v>0.6</v>
      </c>
      <c r="S31" s="38">
        <v>1.2</v>
      </c>
      <c r="T31" s="11">
        <f>PRODUCT($R31:$S31)</f>
        <v>0.72</v>
      </c>
      <c r="U31" s="26">
        <f>(T6-T31)/T6</f>
        <v>0.81052631578947376</v>
      </c>
      <c r="V31" s="25">
        <f>U31*100</f>
        <v>81.05263157894737</v>
      </c>
      <c r="W31" s="23">
        <v>0.7</v>
      </c>
      <c r="X31" s="23">
        <v>0.3</v>
      </c>
      <c r="Y31" s="10">
        <f>PRODUCT($W31:$X31)</f>
        <v>0.21</v>
      </c>
      <c r="Z31" s="23">
        <f>(Y6-Y31)/Y6</f>
        <v>0.95227272727272727</v>
      </c>
      <c r="AA31" s="22">
        <f>Z31*100</f>
        <v>95.227272727272734</v>
      </c>
      <c r="AB31" s="21">
        <v>1</v>
      </c>
      <c r="AC31" s="21">
        <v>0.6</v>
      </c>
      <c r="AD31" s="9">
        <f>PRODUCT($AB31:$AC31)</f>
        <v>0.6</v>
      </c>
      <c r="AE31" s="21">
        <f>(AD6-AD31)/AD6</f>
        <v>0.84210526315789469</v>
      </c>
      <c r="AF31" s="20">
        <f>AE31*100</f>
        <v>84.210526315789465</v>
      </c>
    </row>
    <row r="32" spans="1:32" ht="15" thickBot="1" x14ac:dyDescent="0.35">
      <c r="A32" s="37"/>
      <c r="B32" s="16" t="s">
        <v>36</v>
      </c>
      <c r="C32" s="36">
        <v>1.3</v>
      </c>
      <c r="D32" s="36">
        <v>0.9</v>
      </c>
      <c r="E32" s="15">
        <f>PRODUCT($C32:$D32)</f>
        <v>1.1700000000000002</v>
      </c>
      <c r="F32" s="35">
        <f>(E7-E32)/E7</f>
        <v>0.69210526315789478</v>
      </c>
      <c r="G32" s="34">
        <f>F32*100</f>
        <v>69.21052631578948</v>
      </c>
      <c r="H32" s="24">
        <v>0.8</v>
      </c>
      <c r="I32" s="24">
        <v>0.5</v>
      </c>
      <c r="J32" s="14">
        <f>PRODUCT($H32:$I32)</f>
        <v>0.4</v>
      </c>
      <c r="K32" s="32">
        <f>(J7-J32)/J7</f>
        <v>0.88888888888888895</v>
      </c>
      <c r="L32" s="31">
        <f>K32*100</f>
        <v>88.8888888888889</v>
      </c>
      <c r="M32" s="30">
        <v>0.8</v>
      </c>
      <c r="N32" s="30">
        <v>0.7</v>
      </c>
      <c r="O32" s="12">
        <f>PRODUCT($M32:$N32)</f>
        <v>0.55999999999999994</v>
      </c>
      <c r="P32" s="39">
        <f>(O7-O32)/O7</f>
        <v>0.83625730994152048</v>
      </c>
      <c r="Q32" s="28">
        <f>P32*100</f>
        <v>83.62573099415205</v>
      </c>
      <c r="R32" s="27">
        <v>1.3</v>
      </c>
      <c r="S32" s="27">
        <v>0.5</v>
      </c>
      <c r="T32" s="11">
        <f>PRODUCT($R32:$S32)</f>
        <v>0.65</v>
      </c>
      <c r="U32" s="26">
        <f>(T7-T32)/T7</f>
        <v>0.81994459833795019</v>
      </c>
      <c r="V32" s="25">
        <f>U32*100</f>
        <v>81.99445983379502</v>
      </c>
      <c r="W32" s="51">
        <v>0.5</v>
      </c>
      <c r="X32" s="51">
        <v>0.4</v>
      </c>
      <c r="Y32" s="10">
        <f>PRODUCT($W32:$X32)</f>
        <v>0.2</v>
      </c>
      <c r="Z32" s="23">
        <f>(Y7-Y32)/Y7</f>
        <v>0.95238095238095233</v>
      </c>
      <c r="AA32" s="22">
        <f>Z32*100</f>
        <v>95.238095238095227</v>
      </c>
      <c r="AB32" s="50">
        <v>1</v>
      </c>
      <c r="AC32" s="50">
        <v>0.8</v>
      </c>
      <c r="AD32" s="9">
        <f>PRODUCT($AB32:$AC32)</f>
        <v>0.8</v>
      </c>
      <c r="AE32" s="21">
        <f>(AD7-AD32)/AD7</f>
        <v>0.75308641975308654</v>
      </c>
      <c r="AF32" s="20">
        <f>AE32*100</f>
        <v>75.30864197530866</v>
      </c>
    </row>
    <row r="33" spans="1:32" ht="15" thickTop="1" x14ac:dyDescent="0.3">
      <c r="A33" s="49" t="s">
        <v>46</v>
      </c>
      <c r="B33" s="18" t="s">
        <v>40</v>
      </c>
      <c r="C33" s="46">
        <v>1.2</v>
      </c>
      <c r="D33" s="46">
        <v>0.8</v>
      </c>
      <c r="E33" s="15">
        <f>PRODUCT($C33:$D33)</f>
        <v>0.96</v>
      </c>
      <c r="F33" s="35">
        <f>(E3-E33)/E3</f>
        <v>0.77142857142857146</v>
      </c>
      <c r="G33" s="34">
        <f>F33*100</f>
        <v>77.142857142857153</v>
      </c>
      <c r="H33" s="47">
        <v>1</v>
      </c>
      <c r="I33" s="47">
        <v>0.8</v>
      </c>
      <c r="J33" s="14">
        <f>PRODUCT($H33:$I33)</f>
        <v>0.8</v>
      </c>
      <c r="K33" s="32">
        <f>(J3-J33)/J3</f>
        <v>0.76608187134502925</v>
      </c>
      <c r="L33" s="31">
        <f>K33*100</f>
        <v>76.608187134502927</v>
      </c>
      <c r="M33" s="29">
        <v>1</v>
      </c>
      <c r="N33" s="29">
        <v>0.5</v>
      </c>
      <c r="O33" s="12">
        <f>PRODUCT($M33:$N33)</f>
        <v>0.5</v>
      </c>
      <c r="P33" s="39">
        <f>(O3-O33)/O3</f>
        <v>0.88636363636363635</v>
      </c>
      <c r="Q33" s="28">
        <f>P33*100</f>
        <v>88.63636363636364</v>
      </c>
      <c r="R33" s="45">
        <v>0.7</v>
      </c>
      <c r="S33" s="45">
        <v>0.5</v>
      </c>
      <c r="T33" s="11">
        <f>PRODUCT($R33:$S33)</f>
        <v>0.35</v>
      </c>
      <c r="U33" s="26">
        <f>(T3-T33)/T3</f>
        <v>0.92768595041322321</v>
      </c>
      <c r="V33" s="25">
        <f>U33*100</f>
        <v>92.768595041322328</v>
      </c>
      <c r="W33" s="44">
        <v>0.4</v>
      </c>
      <c r="X33" s="44">
        <v>0.3</v>
      </c>
      <c r="Y33" s="10">
        <f>PRODUCT($W33:$X33)</f>
        <v>0.12</v>
      </c>
      <c r="Z33" s="23">
        <f>(Y3-Y33)/Y3</f>
        <v>0.96992481203007519</v>
      </c>
      <c r="AA33" s="22">
        <f>Z33*100</f>
        <v>96.992481203007515</v>
      </c>
      <c r="AB33" s="43">
        <v>0.8</v>
      </c>
      <c r="AC33" s="43">
        <v>0.5</v>
      </c>
      <c r="AD33" s="9">
        <f>PRODUCT($AB33:$AC33)</f>
        <v>0.4</v>
      </c>
      <c r="AE33" s="21">
        <f>(AD3-AD33)/AD3</f>
        <v>0.89473684210526316</v>
      </c>
      <c r="AF33" s="20">
        <f>AE33*100</f>
        <v>89.473684210526315</v>
      </c>
    </row>
    <row r="34" spans="1:32" x14ac:dyDescent="0.3">
      <c r="A34" s="42"/>
      <c r="B34" s="18" t="s">
        <v>39</v>
      </c>
      <c r="C34" s="41">
        <v>1.7</v>
      </c>
      <c r="D34" s="41">
        <v>1.4</v>
      </c>
      <c r="E34" s="15">
        <f>PRODUCT($C34:$D34)</f>
        <v>2.38</v>
      </c>
      <c r="F34" s="35">
        <f>(E4-E34)/E4</f>
        <v>0.33888888888888896</v>
      </c>
      <c r="G34" s="34">
        <f>F34*100</f>
        <v>33.888888888888893</v>
      </c>
      <c r="H34" s="40">
        <v>0.8</v>
      </c>
      <c r="I34" s="40">
        <v>0.6</v>
      </c>
      <c r="J34" s="14">
        <f>PRODUCT($H34:$I34)</f>
        <v>0.48</v>
      </c>
      <c r="K34" s="32">
        <f>(J4-J34)/J4</f>
        <v>0.8666666666666667</v>
      </c>
      <c r="L34" s="31">
        <f>K34*100</f>
        <v>86.666666666666671</v>
      </c>
      <c r="M34" s="39">
        <v>0.9</v>
      </c>
      <c r="N34" s="39">
        <v>0.4</v>
      </c>
      <c r="O34" s="12">
        <f>PRODUCT($M34:$N34)</f>
        <v>0.36000000000000004</v>
      </c>
      <c r="P34" s="39">
        <f>(O4-O34)/O4</f>
        <v>0.9181818181818181</v>
      </c>
      <c r="Q34" s="28">
        <f>P34*100</f>
        <v>91.818181818181813</v>
      </c>
      <c r="R34" s="38">
        <v>0.6</v>
      </c>
      <c r="S34" s="38">
        <v>0.3</v>
      </c>
      <c r="T34" s="11">
        <f>PRODUCT($R34:$S34)</f>
        <v>0.18</v>
      </c>
      <c r="U34" s="26">
        <f>(T4-T34)/T4</f>
        <v>0.95714285714285718</v>
      </c>
      <c r="V34" s="25">
        <f>U34*100</f>
        <v>95.714285714285722</v>
      </c>
      <c r="W34" s="23">
        <v>0.8</v>
      </c>
      <c r="X34" s="23">
        <v>0.4</v>
      </c>
      <c r="Y34" s="10">
        <f>PRODUCT($W34:$X34)</f>
        <v>0.32000000000000006</v>
      </c>
      <c r="Z34" s="23">
        <f>(Y4-Y34)/Y4</f>
        <v>0.9526627218934911</v>
      </c>
      <c r="AA34" s="22">
        <f>Z34*100</f>
        <v>95.26627218934911</v>
      </c>
      <c r="AB34" s="21">
        <v>1.3</v>
      </c>
      <c r="AC34" s="21">
        <v>0.5</v>
      </c>
      <c r="AD34" s="9">
        <f>PRODUCT($AB34:$AC34)</f>
        <v>0.65</v>
      </c>
      <c r="AE34" s="21">
        <f>(AD4-AD34)/AD4</f>
        <v>0.82894736842105265</v>
      </c>
      <c r="AF34" s="20">
        <f>AE34*100</f>
        <v>82.89473684210526</v>
      </c>
    </row>
    <row r="35" spans="1:32" x14ac:dyDescent="0.3">
      <c r="A35" s="42"/>
      <c r="B35" s="18" t="s">
        <v>38</v>
      </c>
      <c r="C35" s="41">
        <v>0.6</v>
      </c>
      <c r="D35" s="41">
        <v>0.4</v>
      </c>
      <c r="E35" s="15">
        <f>PRODUCT($C35:$D35)</f>
        <v>0.24</v>
      </c>
      <c r="F35" s="35">
        <f>(E5-E35)/E5</f>
        <v>0.90588235294117636</v>
      </c>
      <c r="G35" s="34">
        <f>F35*100</f>
        <v>90.588235294117638</v>
      </c>
      <c r="H35" s="40">
        <v>0.2</v>
      </c>
      <c r="I35" s="40">
        <v>0.2</v>
      </c>
      <c r="J35" s="14">
        <f>PRODUCT($H35:$I35)</f>
        <v>4.0000000000000008E-2</v>
      </c>
      <c r="K35" s="32">
        <f>(J5-J35)/J5</f>
        <v>0.98888888888888893</v>
      </c>
      <c r="L35" s="31">
        <f>K35*100</f>
        <v>98.888888888888886</v>
      </c>
      <c r="M35" s="39">
        <v>0.4</v>
      </c>
      <c r="N35" s="39">
        <v>0.3</v>
      </c>
      <c r="O35" s="12">
        <f>PRODUCT($M35:$N35)</f>
        <v>0.12</v>
      </c>
      <c r="P35" s="39">
        <f>(O5-O35)/O5</f>
        <v>0.96491228070175439</v>
      </c>
      <c r="Q35" s="28">
        <f>P35*100</f>
        <v>96.491228070175438</v>
      </c>
      <c r="R35" s="38">
        <v>0.6</v>
      </c>
      <c r="S35" s="38">
        <v>0.3</v>
      </c>
      <c r="T35" s="11">
        <f>PRODUCT($R35:$S35)</f>
        <v>0.18</v>
      </c>
      <c r="U35" s="26">
        <f>(T5-T35)/T5</f>
        <v>0.95488721804511278</v>
      </c>
      <c r="V35" s="25">
        <f>U35*100</f>
        <v>95.488721804511272</v>
      </c>
      <c r="W35" s="23">
        <v>1</v>
      </c>
      <c r="X35" s="23">
        <v>0.5</v>
      </c>
      <c r="Y35" s="10">
        <f>PRODUCT($W35:$X35)</f>
        <v>0.5</v>
      </c>
      <c r="Z35" s="23">
        <f>(Y5-Y35)/Y5</f>
        <v>0.87468671679197996</v>
      </c>
      <c r="AA35" s="22">
        <f>Z35*100</f>
        <v>87.468671679197996</v>
      </c>
      <c r="AB35" s="21">
        <v>1</v>
      </c>
      <c r="AC35" s="21">
        <v>0.7</v>
      </c>
      <c r="AD35" s="9">
        <f>PRODUCT($AB35:$AC35)</f>
        <v>0.7</v>
      </c>
      <c r="AE35" s="21">
        <f>(AD5-AD35)/AD5</f>
        <v>0.81578947368421051</v>
      </c>
      <c r="AF35" s="20">
        <f>AE35*100</f>
        <v>81.578947368421055</v>
      </c>
    </row>
    <row r="36" spans="1:32" x14ac:dyDescent="0.3">
      <c r="A36" s="42"/>
      <c r="B36" s="18" t="s">
        <v>37</v>
      </c>
      <c r="C36" s="41">
        <v>1.8</v>
      </c>
      <c r="D36" s="41">
        <v>0.6</v>
      </c>
      <c r="E36" s="15">
        <f>PRODUCT($C36:$D36)</f>
        <v>1.08</v>
      </c>
      <c r="F36" s="35">
        <f>(E6-E36)/E6</f>
        <v>0.70083102493074789</v>
      </c>
      <c r="G36" s="34">
        <f>F36*100</f>
        <v>70.08310249307479</v>
      </c>
      <c r="H36" s="40">
        <v>1.5</v>
      </c>
      <c r="I36" s="40">
        <v>0.8</v>
      </c>
      <c r="J36" s="14">
        <f>PRODUCT($H36:$I36)</f>
        <v>1.2000000000000002</v>
      </c>
      <c r="K36" s="32">
        <f>(J6-J36)/J6</f>
        <v>0.72727272727272729</v>
      </c>
      <c r="L36" s="31">
        <f>K36*100</f>
        <v>72.727272727272734</v>
      </c>
      <c r="M36" s="39">
        <v>0.8</v>
      </c>
      <c r="N36" s="39">
        <v>0.5</v>
      </c>
      <c r="O36" s="12">
        <f>PRODUCT($M36:$N36)</f>
        <v>0.4</v>
      </c>
      <c r="P36" s="39">
        <f>(O6-O36)/O6</f>
        <v>0.9</v>
      </c>
      <c r="Q36" s="28">
        <f>P36*100</f>
        <v>90</v>
      </c>
      <c r="R36" s="38">
        <v>0.5</v>
      </c>
      <c r="S36" s="38">
        <v>0.2</v>
      </c>
      <c r="T36" s="11">
        <f>PRODUCT($R36:$S36)</f>
        <v>0.1</v>
      </c>
      <c r="U36" s="26">
        <f>(T6-T36)/T6</f>
        <v>0.97368421052631582</v>
      </c>
      <c r="V36" s="25">
        <f>U36*100</f>
        <v>97.368421052631575</v>
      </c>
      <c r="W36" s="23">
        <v>0.5</v>
      </c>
      <c r="X36" s="23">
        <v>0.2</v>
      </c>
      <c r="Y36" s="10">
        <f>PRODUCT($W36:$X36)</f>
        <v>0.1</v>
      </c>
      <c r="Z36" s="23">
        <f>(Y6-Y36)/Y6</f>
        <v>0.9772727272727274</v>
      </c>
      <c r="AA36" s="22">
        <f>Z36*100</f>
        <v>97.727272727272734</v>
      </c>
      <c r="AB36" s="21">
        <v>1</v>
      </c>
      <c r="AC36" s="21">
        <v>0.6</v>
      </c>
      <c r="AD36" s="9">
        <f>PRODUCT($AB36:$AC36)</f>
        <v>0.6</v>
      </c>
      <c r="AE36" s="21">
        <f>(AD6-AD36)/AD6</f>
        <v>0.84210526315789469</v>
      </c>
      <c r="AF36" s="20">
        <f>AE36*100</f>
        <v>84.210526315789465</v>
      </c>
    </row>
    <row r="37" spans="1:32" ht="15" thickBot="1" x14ac:dyDescent="0.35">
      <c r="A37" s="37"/>
      <c r="B37" s="16" t="s">
        <v>36</v>
      </c>
      <c r="C37" s="36">
        <v>1</v>
      </c>
      <c r="D37" s="36">
        <v>0.5</v>
      </c>
      <c r="E37" s="15">
        <f>PRODUCT($C37:$D37)</f>
        <v>0.5</v>
      </c>
      <c r="F37" s="35">
        <f>(E7-E37)/E7</f>
        <v>0.86842105263157898</v>
      </c>
      <c r="G37" s="34">
        <f>F37*100</f>
        <v>86.842105263157904</v>
      </c>
      <c r="H37" s="24">
        <v>0.3</v>
      </c>
      <c r="I37" s="24">
        <v>0.2</v>
      </c>
      <c r="J37" s="14">
        <f>PRODUCT($H37:$I37)</f>
        <v>0.06</v>
      </c>
      <c r="K37" s="32">
        <f>(J7-J37)/J7</f>
        <v>0.98333333333333328</v>
      </c>
      <c r="L37" s="31">
        <f>K37*100</f>
        <v>98.333333333333329</v>
      </c>
      <c r="M37" s="30">
        <v>0.4</v>
      </c>
      <c r="N37" s="30">
        <v>0.3</v>
      </c>
      <c r="O37" s="12">
        <f>PRODUCT($M37:$N37)</f>
        <v>0.12</v>
      </c>
      <c r="P37" s="39">
        <f>(O7-O37)/O7</f>
        <v>0.96491228070175439</v>
      </c>
      <c r="Q37" s="28">
        <f>P37*100</f>
        <v>96.491228070175438</v>
      </c>
      <c r="R37" s="27">
        <v>1.3</v>
      </c>
      <c r="S37" s="27">
        <v>0.6</v>
      </c>
      <c r="T37" s="11">
        <f>PRODUCT($R37:$S37)</f>
        <v>0.78</v>
      </c>
      <c r="U37" s="26">
        <f>(T7-T37)/T7</f>
        <v>0.78393351800554023</v>
      </c>
      <c r="V37" s="25">
        <f>U37*100</f>
        <v>78.393351800554029</v>
      </c>
      <c r="W37" s="51">
        <v>0.3</v>
      </c>
      <c r="X37" s="51">
        <v>0.3</v>
      </c>
      <c r="Y37" s="10">
        <f>PRODUCT($W37:$X37)</f>
        <v>0.09</v>
      </c>
      <c r="Z37" s="23">
        <f>(Y7-Y37)/Y7</f>
        <v>0.97857142857142865</v>
      </c>
      <c r="AA37" s="22">
        <f>Z37*100</f>
        <v>97.857142857142861</v>
      </c>
      <c r="AB37" s="50">
        <v>1</v>
      </c>
      <c r="AC37" s="50">
        <v>0.8</v>
      </c>
      <c r="AD37" s="9">
        <f>PRODUCT($AB37:$AC37)</f>
        <v>0.8</v>
      </c>
      <c r="AE37" s="21">
        <f>(AD7-AD37)/AD7</f>
        <v>0.75308641975308654</v>
      </c>
      <c r="AF37" s="20">
        <f>AE37*100</f>
        <v>75.30864197530866</v>
      </c>
    </row>
    <row r="38" spans="1:32" ht="15" thickTop="1" x14ac:dyDescent="0.3">
      <c r="A38" s="49" t="s">
        <v>45</v>
      </c>
      <c r="B38" s="18" t="s">
        <v>40</v>
      </c>
      <c r="C38" s="46">
        <v>1</v>
      </c>
      <c r="D38" s="46">
        <v>0.7</v>
      </c>
      <c r="E38" s="15">
        <f>PRODUCT($C38:$D38)</f>
        <v>0.7</v>
      </c>
      <c r="F38" s="35">
        <f>(E3-E38)/E3</f>
        <v>0.83333333333333326</v>
      </c>
      <c r="G38" s="34">
        <f>F38*100</f>
        <v>83.333333333333329</v>
      </c>
      <c r="H38" s="47">
        <v>0.8</v>
      </c>
      <c r="I38" s="47">
        <v>0.4</v>
      </c>
      <c r="J38" s="14">
        <f>PRODUCT($H38:$I38)</f>
        <v>0.32000000000000006</v>
      </c>
      <c r="K38" s="32">
        <f>(J3-J38)/J3</f>
        <v>0.90643274853801159</v>
      </c>
      <c r="L38" s="31">
        <f>K38*100</f>
        <v>90.643274853801159</v>
      </c>
      <c r="M38" s="29">
        <v>0.4</v>
      </c>
      <c r="N38" s="29">
        <v>0.3</v>
      </c>
      <c r="O38" s="12">
        <f>PRODUCT($M38:$N38)</f>
        <v>0.12</v>
      </c>
      <c r="P38" s="39">
        <f>(O3-O38)/O3</f>
        <v>0.97272727272727266</v>
      </c>
      <c r="Q38" s="28">
        <f>P38*100</f>
        <v>97.272727272727266</v>
      </c>
      <c r="R38" s="45">
        <v>0.5</v>
      </c>
      <c r="S38" s="45">
        <v>0.3</v>
      </c>
      <c r="T38" s="11">
        <f>PRODUCT($R38:$S38)</f>
        <v>0.15</v>
      </c>
      <c r="U38" s="26">
        <f>(T3-T38)/T3</f>
        <v>0.96900826446280985</v>
      </c>
      <c r="V38" s="25">
        <f>U38*100</f>
        <v>96.900826446280988</v>
      </c>
      <c r="W38" s="44">
        <v>0.5</v>
      </c>
      <c r="X38" s="44">
        <v>0.3</v>
      </c>
      <c r="Y38" s="10">
        <f>PRODUCT($W38:$X38)</f>
        <v>0.15</v>
      </c>
      <c r="Z38" s="23">
        <f>(Y3-Y38)/Y3</f>
        <v>0.96240601503759404</v>
      </c>
      <c r="AA38" s="22">
        <f>Z38*100</f>
        <v>96.240601503759407</v>
      </c>
      <c r="AB38" s="43">
        <v>0.6</v>
      </c>
      <c r="AC38" s="43">
        <v>0.4</v>
      </c>
      <c r="AD38" s="9">
        <f>PRODUCT($AB38:$AC38)</f>
        <v>0.24</v>
      </c>
      <c r="AE38" s="21">
        <f>(AD3-AD38)/AD3</f>
        <v>0.93684210526315781</v>
      </c>
      <c r="AF38" s="20">
        <f>AE38*100</f>
        <v>93.68421052631578</v>
      </c>
    </row>
    <row r="39" spans="1:32" x14ac:dyDescent="0.3">
      <c r="A39" s="42"/>
      <c r="B39" s="18" t="s">
        <v>39</v>
      </c>
      <c r="C39" s="41">
        <v>1.7</v>
      </c>
      <c r="D39" s="41">
        <v>1.4</v>
      </c>
      <c r="E39" s="15">
        <f>PRODUCT($C39:$D39)</f>
        <v>2.38</v>
      </c>
      <c r="F39" s="35">
        <f>(E4-E39)/E4</f>
        <v>0.33888888888888896</v>
      </c>
      <c r="G39" s="34">
        <f>F39*100</f>
        <v>33.888888888888893</v>
      </c>
      <c r="H39" s="40">
        <v>0.6</v>
      </c>
      <c r="I39" s="40">
        <v>0.3</v>
      </c>
      <c r="J39" s="14">
        <f>PRODUCT($H39:$I39)</f>
        <v>0.18</v>
      </c>
      <c r="K39" s="32">
        <f>(J4-J39)/J4</f>
        <v>0.95</v>
      </c>
      <c r="L39" s="31">
        <f>K39*100</f>
        <v>95</v>
      </c>
      <c r="M39" s="39">
        <v>0.4</v>
      </c>
      <c r="N39" s="39">
        <v>0.1</v>
      </c>
      <c r="O39" s="12">
        <f>PRODUCT($M39:$N39)</f>
        <v>4.0000000000000008E-2</v>
      </c>
      <c r="P39" s="39">
        <f>(O4-O39)/O4</f>
        <v>0.99090909090909085</v>
      </c>
      <c r="Q39" s="28">
        <f>P39*100</f>
        <v>99.090909090909079</v>
      </c>
      <c r="R39" s="38">
        <v>0.6</v>
      </c>
      <c r="S39" s="38">
        <v>0.2</v>
      </c>
      <c r="T39" s="11">
        <f>PRODUCT($R39:$S39)</f>
        <v>0.12</v>
      </c>
      <c r="U39" s="26">
        <f>(T4-T39)/T4</f>
        <v>0.97142857142857142</v>
      </c>
      <c r="V39" s="25">
        <f>U39*100</f>
        <v>97.142857142857139</v>
      </c>
      <c r="W39" s="23">
        <v>0.6</v>
      </c>
      <c r="X39" s="23">
        <v>0.3</v>
      </c>
      <c r="Y39" s="10">
        <f>PRODUCT($W39:$X39)</f>
        <v>0.18</v>
      </c>
      <c r="Z39" s="23">
        <f>(Y4-Y39)/Y4</f>
        <v>0.97337278106508884</v>
      </c>
      <c r="AA39" s="22">
        <f>Z39*100</f>
        <v>97.33727810650889</v>
      </c>
      <c r="AB39" s="21">
        <v>0.8</v>
      </c>
      <c r="AC39" s="21">
        <v>0.5</v>
      </c>
      <c r="AD39" s="9">
        <f>PRODUCT($AB39:$AC39)</f>
        <v>0.4</v>
      </c>
      <c r="AE39" s="21">
        <f>(AD4-AD39)/AD4</f>
        <v>0.89473684210526316</v>
      </c>
      <c r="AF39" s="20">
        <f>AE39*100</f>
        <v>89.473684210526315</v>
      </c>
    </row>
    <row r="40" spans="1:32" x14ac:dyDescent="0.3">
      <c r="A40" s="42"/>
      <c r="B40" s="18" t="s">
        <v>38</v>
      </c>
      <c r="C40" s="41">
        <v>0.4</v>
      </c>
      <c r="D40" s="41">
        <v>0.2</v>
      </c>
      <c r="E40" s="15">
        <f>PRODUCT($C40:$D40)</f>
        <v>8.0000000000000016E-2</v>
      </c>
      <c r="F40" s="35">
        <f>(E5-E40)/E5</f>
        <v>0.96862745098039216</v>
      </c>
      <c r="G40" s="34">
        <f>F40*100</f>
        <v>96.862745098039213</v>
      </c>
      <c r="H40" s="40">
        <v>0.1</v>
      </c>
      <c r="I40" s="40">
        <v>0.2</v>
      </c>
      <c r="J40" s="14">
        <f>PRODUCT($H40:$I40)</f>
        <v>2.0000000000000004E-2</v>
      </c>
      <c r="K40" s="32">
        <f>(J5-J40)/J5</f>
        <v>0.99444444444444446</v>
      </c>
      <c r="L40" s="31">
        <f>K40*100</f>
        <v>99.444444444444443</v>
      </c>
      <c r="M40" s="39">
        <v>0.1</v>
      </c>
      <c r="N40" s="39">
        <v>0.1</v>
      </c>
      <c r="O40" s="12">
        <f>PRODUCT($M40:$N40)</f>
        <v>1.0000000000000002E-2</v>
      </c>
      <c r="P40" s="39">
        <f>(O5-O40)/O5</f>
        <v>0.99707602339181289</v>
      </c>
      <c r="Q40" s="28">
        <f>P40*100</f>
        <v>99.707602339181292</v>
      </c>
      <c r="R40" s="38">
        <v>0.4</v>
      </c>
      <c r="S40" s="38">
        <v>0.1</v>
      </c>
      <c r="T40" s="11">
        <f>PRODUCT($R40:$S40)</f>
        <v>4.0000000000000008E-2</v>
      </c>
      <c r="U40" s="26">
        <f>(T5-T40)/T5</f>
        <v>0.9899749373433584</v>
      </c>
      <c r="V40" s="25">
        <f>U40*100</f>
        <v>98.997493734335833</v>
      </c>
      <c r="W40" s="23">
        <v>0.8</v>
      </c>
      <c r="X40" s="23">
        <v>0.4</v>
      </c>
      <c r="Y40" s="10">
        <f>PRODUCT($W40:$X40)</f>
        <v>0.32000000000000006</v>
      </c>
      <c r="Z40" s="23">
        <f>(Y5-Y40)/Y5</f>
        <v>0.91979949874686717</v>
      </c>
      <c r="AA40" s="22">
        <f>Z40*100</f>
        <v>91.979949874686724</v>
      </c>
      <c r="AB40" s="21">
        <v>0.7</v>
      </c>
      <c r="AC40" s="21">
        <v>0.4</v>
      </c>
      <c r="AD40" s="9">
        <f>PRODUCT($AB40:$AC40)</f>
        <v>0.27999999999999997</v>
      </c>
      <c r="AE40" s="21">
        <f>(AD5-AD40)/AD5</f>
        <v>0.9263157894736842</v>
      </c>
      <c r="AF40" s="20">
        <f>AE40*100</f>
        <v>92.631578947368425</v>
      </c>
    </row>
    <row r="41" spans="1:32" x14ac:dyDescent="0.3">
      <c r="A41" s="42"/>
      <c r="B41" s="18" t="s">
        <v>37</v>
      </c>
      <c r="C41" s="41">
        <v>1.4</v>
      </c>
      <c r="D41" s="41">
        <v>0.5</v>
      </c>
      <c r="E41" s="15">
        <f>PRODUCT($C41:$D41)</f>
        <v>0.7</v>
      </c>
      <c r="F41" s="35">
        <f>(E6-E41)/E6</f>
        <v>0.80609418282548484</v>
      </c>
      <c r="G41" s="34">
        <f>F41*100</f>
        <v>80.609418282548489</v>
      </c>
      <c r="H41" s="40">
        <v>0.9</v>
      </c>
      <c r="I41" s="40">
        <v>0.3</v>
      </c>
      <c r="J41" s="14">
        <f>PRODUCT($H41:$I41)</f>
        <v>0.27</v>
      </c>
      <c r="K41" s="32">
        <f>(J6-J41)/J6</f>
        <v>0.93863636363636371</v>
      </c>
      <c r="L41" s="31">
        <f>K41*100</f>
        <v>93.863636363636374</v>
      </c>
      <c r="M41" s="39">
        <v>0.6</v>
      </c>
      <c r="N41" s="39">
        <v>0.4</v>
      </c>
      <c r="O41" s="12">
        <f>PRODUCT($M41:$N41)</f>
        <v>0.24</v>
      </c>
      <c r="P41" s="39">
        <f>(O6-O41)/O6</f>
        <v>0.94</v>
      </c>
      <c r="Q41" s="28">
        <f>P41*100</f>
        <v>94</v>
      </c>
      <c r="R41" s="38">
        <v>0.2</v>
      </c>
      <c r="S41" s="38">
        <v>0.1</v>
      </c>
      <c r="T41" s="11">
        <f>PRODUCT($R41:$S41)</f>
        <v>2.0000000000000004E-2</v>
      </c>
      <c r="U41" s="26">
        <f>(T6-T41)/T6</f>
        <v>0.99473684210526314</v>
      </c>
      <c r="V41" s="25">
        <f>U41*100</f>
        <v>99.473684210526315</v>
      </c>
      <c r="W41" s="23">
        <v>0.3</v>
      </c>
      <c r="X41" s="23">
        <v>0.1</v>
      </c>
      <c r="Y41" s="10">
        <f>PRODUCT($W41:$X41)</f>
        <v>0.03</v>
      </c>
      <c r="Z41" s="23">
        <f>(Y6-Y41)/Y6</f>
        <v>0.99318181818181817</v>
      </c>
      <c r="AA41" s="22">
        <f>Z41*100</f>
        <v>99.318181818181813</v>
      </c>
      <c r="AB41" s="21">
        <v>0.9</v>
      </c>
      <c r="AC41" s="21">
        <v>0.4</v>
      </c>
      <c r="AD41" s="9">
        <f>PRODUCT($AB41:$AC41)</f>
        <v>0.36000000000000004</v>
      </c>
      <c r="AE41" s="21">
        <f>(AD6-AD41)/AD6</f>
        <v>0.90526315789473688</v>
      </c>
      <c r="AF41" s="20">
        <f>AE41*100</f>
        <v>90.526315789473685</v>
      </c>
    </row>
    <row r="42" spans="1:32" ht="15" thickBot="1" x14ac:dyDescent="0.35">
      <c r="A42" s="37"/>
      <c r="B42" s="16" t="s">
        <v>36</v>
      </c>
      <c r="C42" s="36">
        <v>0.8</v>
      </c>
      <c r="D42" s="36">
        <v>0.4</v>
      </c>
      <c r="E42" s="15">
        <f>PRODUCT($C42:$D42)</f>
        <v>0.32000000000000006</v>
      </c>
      <c r="F42" s="35">
        <f>(E7-E42)/E7</f>
        <v>0.91578947368421049</v>
      </c>
      <c r="G42" s="34">
        <f>F42*100</f>
        <v>91.578947368421055</v>
      </c>
      <c r="H42" s="24">
        <v>0.2</v>
      </c>
      <c r="I42" s="24">
        <v>0.2</v>
      </c>
      <c r="J42" s="14">
        <f>PRODUCT($H42:$I42)</f>
        <v>4.0000000000000008E-2</v>
      </c>
      <c r="K42" s="32">
        <f>(J7-J42)/J7</f>
        <v>0.98888888888888893</v>
      </c>
      <c r="L42" s="31">
        <f>K42*100</f>
        <v>98.888888888888886</v>
      </c>
      <c r="M42" s="30">
        <v>0.2</v>
      </c>
      <c r="N42" s="30">
        <v>0.1</v>
      </c>
      <c r="O42" s="12">
        <f>PRODUCT($M42:$N42)</f>
        <v>2.0000000000000004E-2</v>
      </c>
      <c r="P42" s="39">
        <f>(O7-O42)/O7</f>
        <v>0.99415204678362568</v>
      </c>
      <c r="Q42" s="28">
        <f>P42*100</f>
        <v>99.415204678362571</v>
      </c>
      <c r="R42" s="27">
        <v>1.1000000000000001</v>
      </c>
      <c r="S42" s="27">
        <v>0.5</v>
      </c>
      <c r="T42" s="11">
        <f>PRODUCT($R42:$S42)</f>
        <v>0.55000000000000004</v>
      </c>
      <c r="U42" s="26">
        <f>(T7-T42)/T7</f>
        <v>0.84764542936288079</v>
      </c>
      <c r="V42" s="25">
        <f>U42*100</f>
        <v>84.76454293628808</v>
      </c>
      <c r="W42" s="51">
        <v>0.3</v>
      </c>
      <c r="X42" s="51">
        <v>0.2</v>
      </c>
      <c r="Y42" s="10">
        <f>PRODUCT($W42:$X42)</f>
        <v>0.06</v>
      </c>
      <c r="Z42" s="23">
        <f>(Y7-Y42)/Y7</f>
        <v>0.98571428571428577</v>
      </c>
      <c r="AA42" s="22">
        <f>Z42*100</f>
        <v>98.571428571428584</v>
      </c>
      <c r="AB42" s="50">
        <v>0.9</v>
      </c>
      <c r="AC42" s="50">
        <v>0.5</v>
      </c>
      <c r="AD42" s="9">
        <f>PRODUCT($AB42:$AC42)</f>
        <v>0.45</v>
      </c>
      <c r="AE42" s="21">
        <f>(AD7-AD42)/AD7</f>
        <v>0.86111111111111105</v>
      </c>
      <c r="AF42" s="20">
        <f>AE42*100</f>
        <v>86.1111111111111</v>
      </c>
    </row>
    <row r="43" spans="1:32" ht="15" thickTop="1" x14ac:dyDescent="0.3">
      <c r="A43" s="49" t="s">
        <v>44</v>
      </c>
      <c r="B43" s="18" t="s">
        <v>40</v>
      </c>
      <c r="C43" s="46">
        <v>1</v>
      </c>
      <c r="D43" s="46">
        <v>0.5</v>
      </c>
      <c r="E43" s="15">
        <f>PRODUCT($C43:$D43)</f>
        <v>0.5</v>
      </c>
      <c r="F43" s="35">
        <f>(E3-E43)/E3</f>
        <v>0.88095238095238093</v>
      </c>
      <c r="G43" s="34">
        <f>F43*100</f>
        <v>88.095238095238088</v>
      </c>
      <c r="H43" s="47">
        <v>0.6</v>
      </c>
      <c r="I43" s="47">
        <v>0.4</v>
      </c>
      <c r="J43" s="14">
        <f>PRODUCT($H43:$I43)</f>
        <v>0.24</v>
      </c>
      <c r="K43" s="32">
        <f>(J3-J43)/J3</f>
        <v>0.92982456140350866</v>
      </c>
      <c r="L43" s="31">
        <f>K43*100</f>
        <v>92.982456140350862</v>
      </c>
      <c r="M43" s="29">
        <v>0.4</v>
      </c>
      <c r="N43" s="29">
        <v>0.3</v>
      </c>
      <c r="O43" s="12">
        <f>PRODUCT($M43:$N43)</f>
        <v>0.12</v>
      </c>
      <c r="P43" s="39">
        <f>(O3-O43)/O3</f>
        <v>0.97272727272727266</v>
      </c>
      <c r="Q43" s="28">
        <f>P43*100</f>
        <v>97.272727272727266</v>
      </c>
      <c r="R43" s="45">
        <v>0.3</v>
      </c>
      <c r="S43" s="45">
        <v>0.2</v>
      </c>
      <c r="T43" s="11">
        <f>PRODUCT($R43:$S43)</f>
        <v>0.06</v>
      </c>
      <c r="U43" s="26">
        <f>(T3-T43)/T3</f>
        <v>0.98760330578512401</v>
      </c>
      <c r="V43" s="25">
        <f>U43*100</f>
        <v>98.760330578512395</v>
      </c>
      <c r="W43" s="44">
        <v>0.2</v>
      </c>
      <c r="X43" s="44">
        <v>0.2</v>
      </c>
      <c r="Y43" s="10">
        <f>PRODUCT($W43:$X43)</f>
        <v>4.0000000000000008E-2</v>
      </c>
      <c r="Z43" s="44">
        <f>(Y3-Y43)/Y3</f>
        <v>0.9899749373433584</v>
      </c>
      <c r="AA43" s="22">
        <f>Z43*100</f>
        <v>98.997493734335833</v>
      </c>
      <c r="AB43" s="43">
        <v>1.1000000000000001</v>
      </c>
      <c r="AC43" s="43">
        <v>0.7</v>
      </c>
      <c r="AD43" s="9">
        <f>PRODUCT($AB43:$AC43)</f>
        <v>0.77</v>
      </c>
      <c r="AE43" s="21">
        <f>(AD3-AD43)/AD3</f>
        <v>0.79736842105263162</v>
      </c>
      <c r="AF43" s="20">
        <f>AE43*100</f>
        <v>79.736842105263165</v>
      </c>
    </row>
    <row r="44" spans="1:32" x14ac:dyDescent="0.3">
      <c r="A44" s="42"/>
      <c r="B44" s="18" t="s">
        <v>39</v>
      </c>
      <c r="C44" s="41">
        <v>1</v>
      </c>
      <c r="D44" s="41">
        <v>1</v>
      </c>
      <c r="E44" s="15">
        <f>PRODUCT($C44:$D44)</f>
        <v>1</v>
      </c>
      <c r="F44" s="35">
        <f>(E4-E44)/E4</f>
        <v>0.72222222222222221</v>
      </c>
      <c r="G44" s="34">
        <f>F44*100</f>
        <v>72.222222222222214</v>
      </c>
      <c r="H44" s="40">
        <v>0.7</v>
      </c>
      <c r="I44" s="40">
        <v>0.4</v>
      </c>
      <c r="J44" s="14">
        <f>PRODUCT($H44:$I44)</f>
        <v>0.27999999999999997</v>
      </c>
      <c r="K44" s="32">
        <f>(J4-J44)/J4</f>
        <v>0.92222222222222228</v>
      </c>
      <c r="L44" s="31">
        <f>K44*100</f>
        <v>92.222222222222229</v>
      </c>
      <c r="M44" s="39">
        <v>0</v>
      </c>
      <c r="N44" s="39">
        <v>0</v>
      </c>
      <c r="O44" s="12">
        <f>PRODUCT($M44:$N44)</f>
        <v>0</v>
      </c>
      <c r="P44" s="39">
        <f>(O4-O44)/O4</f>
        <v>1</v>
      </c>
      <c r="Q44" s="28">
        <f>P44*100</f>
        <v>100</v>
      </c>
      <c r="R44" s="38">
        <v>0</v>
      </c>
      <c r="S44" s="38">
        <v>0</v>
      </c>
      <c r="T44" s="11">
        <f>PRODUCT($R44:$S44)</f>
        <v>0</v>
      </c>
      <c r="U44" s="26">
        <f>(T4-T44)/T4</f>
        <v>1</v>
      </c>
      <c r="V44" s="25">
        <f>U44*100</f>
        <v>100</v>
      </c>
      <c r="W44" s="23">
        <v>0.4</v>
      </c>
      <c r="X44" s="23">
        <v>0.2</v>
      </c>
      <c r="Y44" s="10">
        <f>PRODUCT($W44:$X44)</f>
        <v>8.0000000000000016E-2</v>
      </c>
      <c r="Z44" s="44">
        <f>(Y4-Y44)/Y4</f>
        <v>0.98816568047337272</v>
      </c>
      <c r="AA44" s="22">
        <f>Z44*100</f>
        <v>98.81656804733727</v>
      </c>
      <c r="AB44" s="21">
        <v>0.9</v>
      </c>
      <c r="AC44" s="21">
        <v>0.4</v>
      </c>
      <c r="AD44" s="9">
        <f>PRODUCT($AB44:$AC44)</f>
        <v>0.36000000000000004</v>
      </c>
      <c r="AE44" s="21">
        <f>(AD4-AD44)/AD4</f>
        <v>0.90526315789473688</v>
      </c>
      <c r="AF44" s="20">
        <f>AE44*100</f>
        <v>90.526315789473685</v>
      </c>
    </row>
    <row r="45" spans="1:32" x14ac:dyDescent="0.3">
      <c r="A45" s="42"/>
      <c r="B45" s="18" t="s">
        <v>38</v>
      </c>
      <c r="C45" s="41">
        <v>0.2</v>
      </c>
      <c r="D45" s="41">
        <v>0.2</v>
      </c>
      <c r="E45" s="15">
        <f>PRODUCT($C45:$D45)</f>
        <v>4.0000000000000008E-2</v>
      </c>
      <c r="F45" s="35">
        <f>(E5-E45)/E5</f>
        <v>0.98431372549019602</v>
      </c>
      <c r="G45" s="34">
        <f>F45*100</f>
        <v>98.431372549019599</v>
      </c>
      <c r="H45" s="40">
        <v>0</v>
      </c>
      <c r="I45" s="40">
        <v>0</v>
      </c>
      <c r="J45" s="14">
        <f>PRODUCT($H45:$I45)</f>
        <v>0</v>
      </c>
      <c r="K45" s="32">
        <f>(J5-J45)/J5</f>
        <v>1</v>
      </c>
      <c r="L45" s="31">
        <f>K45*100</f>
        <v>100</v>
      </c>
      <c r="M45" s="39">
        <v>0</v>
      </c>
      <c r="N45" s="39">
        <v>0</v>
      </c>
      <c r="O45" s="12">
        <f>PRODUCT($M45:$N45)</f>
        <v>0</v>
      </c>
      <c r="P45" s="39">
        <f>(O5-O45)/O5</f>
        <v>1</v>
      </c>
      <c r="Q45" s="28">
        <f>P45*100</f>
        <v>100</v>
      </c>
      <c r="R45" s="38">
        <v>0</v>
      </c>
      <c r="S45" s="38">
        <v>0</v>
      </c>
      <c r="T45" s="11">
        <f>PRODUCT($R45:$S45)</f>
        <v>0</v>
      </c>
      <c r="U45" s="26">
        <f>(T5-T45)/T5</f>
        <v>1</v>
      </c>
      <c r="V45" s="25">
        <f>U45*100</f>
        <v>100</v>
      </c>
      <c r="W45" s="23">
        <v>0.8</v>
      </c>
      <c r="X45" s="23">
        <v>0.4</v>
      </c>
      <c r="Y45" s="10">
        <f>PRODUCT($W45:$X45)</f>
        <v>0.32000000000000006</v>
      </c>
      <c r="Z45" s="44">
        <f>(Y5-Y45)/Y5</f>
        <v>0.91979949874686717</v>
      </c>
      <c r="AA45" s="22">
        <f>Z45*100</f>
        <v>91.979949874686724</v>
      </c>
      <c r="AB45" s="21">
        <v>0.7</v>
      </c>
      <c r="AC45" s="21">
        <v>0.4</v>
      </c>
      <c r="AD45" s="9">
        <f>PRODUCT($AB45:$AC45)</f>
        <v>0.27999999999999997</v>
      </c>
      <c r="AE45" s="21">
        <f>(AD5-AD45)/AD5</f>
        <v>0.9263157894736842</v>
      </c>
      <c r="AF45" s="20">
        <f>AE45*100</f>
        <v>92.631578947368425</v>
      </c>
    </row>
    <row r="46" spans="1:32" x14ac:dyDescent="0.3">
      <c r="A46" s="42"/>
      <c r="B46" s="18" t="s">
        <v>37</v>
      </c>
      <c r="C46" s="41">
        <v>1.4</v>
      </c>
      <c r="D46" s="41">
        <v>0.4</v>
      </c>
      <c r="E46" s="15">
        <f>PRODUCT($C46:$D46)</f>
        <v>0.55999999999999994</v>
      </c>
      <c r="F46" s="35">
        <f>(E6-E46)/E6</f>
        <v>0.84487534626038774</v>
      </c>
      <c r="G46" s="34">
        <f>F46*100</f>
        <v>84.48753462603878</v>
      </c>
      <c r="H46" s="40">
        <v>0.8</v>
      </c>
      <c r="I46" s="40">
        <v>0.3</v>
      </c>
      <c r="J46" s="14">
        <f>PRODUCT($H46:$I46)</f>
        <v>0.24</v>
      </c>
      <c r="K46" s="32">
        <f>(J6-J46)/J6</f>
        <v>0.94545454545454544</v>
      </c>
      <c r="L46" s="31">
        <f>K46*100</f>
        <v>94.545454545454547</v>
      </c>
      <c r="M46" s="39">
        <v>0.5</v>
      </c>
      <c r="N46" s="39">
        <v>0.4</v>
      </c>
      <c r="O46" s="12">
        <f>PRODUCT($M46:$N46)</f>
        <v>0.2</v>
      </c>
      <c r="P46" s="39">
        <f>(O6-O46)/O6</f>
        <v>0.95</v>
      </c>
      <c r="Q46" s="28">
        <f>P46*100</f>
        <v>95</v>
      </c>
      <c r="R46" s="38">
        <v>0</v>
      </c>
      <c r="S46" s="38">
        <v>0</v>
      </c>
      <c r="T46" s="11">
        <f>PRODUCT($R46:$S46)</f>
        <v>0</v>
      </c>
      <c r="U46" s="26">
        <f>(T6-T46)/T6</f>
        <v>1</v>
      </c>
      <c r="V46" s="25">
        <f>U46*100</f>
        <v>100</v>
      </c>
      <c r="W46" s="23">
        <v>0</v>
      </c>
      <c r="X46" s="23">
        <v>0</v>
      </c>
      <c r="Y46" s="10">
        <f>PRODUCT($W46:$X46)</f>
        <v>0</v>
      </c>
      <c r="Z46" s="44">
        <f>(Y6-Y46)/Y6</f>
        <v>1</v>
      </c>
      <c r="AA46" s="22">
        <f>Z46*100</f>
        <v>100</v>
      </c>
      <c r="AB46" s="21">
        <v>0.7</v>
      </c>
      <c r="AC46" s="21">
        <v>0.3</v>
      </c>
      <c r="AD46" s="9">
        <f>PRODUCT($AB46:$AC46)</f>
        <v>0.21</v>
      </c>
      <c r="AE46" s="21">
        <f>(AD6-AD46)/AD6</f>
        <v>0.94473684210526321</v>
      </c>
      <c r="AF46" s="20">
        <f>AE46*100</f>
        <v>94.473684210526315</v>
      </c>
    </row>
    <row r="47" spans="1:32" ht="15" thickBot="1" x14ac:dyDescent="0.35">
      <c r="A47" s="37"/>
      <c r="B47" s="16" t="s">
        <v>36</v>
      </c>
      <c r="C47" s="41">
        <v>0.7</v>
      </c>
      <c r="D47" s="41">
        <v>0.4</v>
      </c>
      <c r="E47" s="15">
        <f>PRODUCT($C47:$D47)</f>
        <v>0.27999999999999997</v>
      </c>
      <c r="F47" s="35">
        <f>(E7-E47)/E7</f>
        <v>0.9263157894736842</v>
      </c>
      <c r="G47" s="34">
        <f>F47*100</f>
        <v>92.631578947368425</v>
      </c>
      <c r="H47" s="33">
        <v>0</v>
      </c>
      <c r="I47" s="33">
        <v>0</v>
      </c>
      <c r="J47" s="14">
        <f>PRODUCT($H47:$I47)</f>
        <v>0</v>
      </c>
      <c r="K47" s="32">
        <f>(J7-J47)/J7</f>
        <v>1</v>
      </c>
      <c r="L47" s="31">
        <f>K47*100</f>
        <v>100</v>
      </c>
      <c r="M47" s="30">
        <v>0</v>
      </c>
      <c r="N47" s="30">
        <v>0</v>
      </c>
      <c r="O47" s="12">
        <f>PRODUCT($M47:$N47)</f>
        <v>0</v>
      </c>
      <c r="P47" s="39">
        <f>(O7-O47)/O7</f>
        <v>1</v>
      </c>
      <c r="Q47" s="28">
        <f>P47*100</f>
        <v>100</v>
      </c>
      <c r="R47" s="27">
        <v>0.9</v>
      </c>
      <c r="S47" s="27">
        <v>0.6</v>
      </c>
      <c r="T47" s="11">
        <f>PRODUCT($R47:$S47)</f>
        <v>0.54</v>
      </c>
      <c r="U47" s="26">
        <f>(T7-T47)/T7</f>
        <v>0.85041551246537395</v>
      </c>
      <c r="V47" s="25">
        <f>U47*100</f>
        <v>85.041551246537395</v>
      </c>
      <c r="W47" s="51">
        <v>0.3</v>
      </c>
      <c r="X47" s="51">
        <v>0.2</v>
      </c>
      <c r="Y47" s="10">
        <f>PRODUCT($W47:$X47)</f>
        <v>0.06</v>
      </c>
      <c r="Z47" s="44">
        <f>(Y7-Y47)/Y7</f>
        <v>0.98571428571428577</v>
      </c>
      <c r="AA47" s="22">
        <f>Z47*100</f>
        <v>98.571428571428584</v>
      </c>
      <c r="AB47" s="21">
        <v>0.4</v>
      </c>
      <c r="AC47" s="21">
        <v>0.5</v>
      </c>
      <c r="AD47" s="9">
        <f>PRODUCT($AB47:$AC47)</f>
        <v>0.2</v>
      </c>
      <c r="AE47" s="21">
        <f>(AD7-AD47)/AD7</f>
        <v>0.93827160493827155</v>
      </c>
      <c r="AF47" s="20">
        <f>AE47*100</f>
        <v>93.827160493827151</v>
      </c>
    </row>
    <row r="48" spans="1:32" ht="15" thickTop="1" x14ac:dyDescent="0.3">
      <c r="A48" s="49" t="s">
        <v>43</v>
      </c>
      <c r="B48" s="48" t="s">
        <v>40</v>
      </c>
      <c r="C48" s="46">
        <v>1</v>
      </c>
      <c r="D48" s="46">
        <v>0.5</v>
      </c>
      <c r="E48" s="15">
        <f>PRODUCT($C48:$D48)</f>
        <v>0.5</v>
      </c>
      <c r="F48" s="35">
        <f>(E3-E48)/E3</f>
        <v>0.88095238095238093</v>
      </c>
      <c r="G48" s="34">
        <f>F48*100</f>
        <v>88.095238095238088</v>
      </c>
      <c r="H48" s="47">
        <v>0.5</v>
      </c>
      <c r="I48" s="47">
        <v>0.3</v>
      </c>
      <c r="J48" s="14">
        <f>PRODUCT($H48:$I48)</f>
        <v>0.15</v>
      </c>
      <c r="K48" s="32">
        <f>(J3-J48)/J3</f>
        <v>0.95614035087719296</v>
      </c>
      <c r="L48" s="31">
        <f>K48*100</f>
        <v>95.614035087719301</v>
      </c>
      <c r="M48" s="29">
        <v>0.4</v>
      </c>
      <c r="N48" s="29">
        <v>0.3</v>
      </c>
      <c r="O48" s="12">
        <f>PRODUCT($M48:$N48)</f>
        <v>0.12</v>
      </c>
      <c r="P48" s="39">
        <f>(O3-O48)/O3</f>
        <v>0.97272727272727266</v>
      </c>
      <c r="Q48" s="28">
        <f>P48*100</f>
        <v>97.272727272727266</v>
      </c>
      <c r="R48" s="45">
        <v>0</v>
      </c>
      <c r="S48" s="45">
        <v>0</v>
      </c>
      <c r="T48" s="11">
        <f>PRODUCT($R48:$S48)</f>
        <v>0</v>
      </c>
      <c r="U48" s="26">
        <f>(T3-T48)/T3</f>
        <v>1</v>
      </c>
      <c r="V48" s="25">
        <f>U48*100</f>
        <v>100</v>
      </c>
      <c r="W48" s="44">
        <v>0</v>
      </c>
      <c r="X48" s="44">
        <v>0</v>
      </c>
      <c r="Y48" s="10">
        <f>PRODUCT($W48:$X48)</f>
        <v>0</v>
      </c>
      <c r="Z48" s="23">
        <f>(Y3-Y48)/Y3</f>
        <v>1</v>
      </c>
      <c r="AA48" s="22">
        <f>Z48*100</f>
        <v>100</v>
      </c>
      <c r="AB48" s="43">
        <v>1.3</v>
      </c>
      <c r="AC48" s="43">
        <v>0.7</v>
      </c>
      <c r="AD48" s="9">
        <f>PRODUCT($AB48:$AC48)</f>
        <v>0.90999999999999992</v>
      </c>
      <c r="AE48" s="21">
        <f>(AD3-AD48)/AD3</f>
        <v>0.76052631578947361</v>
      </c>
      <c r="AF48" s="20">
        <f>AE48*100</f>
        <v>76.052631578947356</v>
      </c>
    </row>
    <row r="49" spans="1:32" x14ac:dyDescent="0.3">
      <c r="A49" s="42"/>
      <c r="B49" s="18" t="s">
        <v>39</v>
      </c>
      <c r="C49" s="41">
        <v>0</v>
      </c>
      <c r="D49" s="41">
        <v>0</v>
      </c>
      <c r="E49" s="15">
        <f>PRODUCT($C49:$D49)</f>
        <v>0</v>
      </c>
      <c r="F49" s="35">
        <f>(E4-E49)/E4</f>
        <v>1</v>
      </c>
      <c r="G49" s="34">
        <f>F49*100</f>
        <v>100</v>
      </c>
      <c r="H49" s="47">
        <v>0.5</v>
      </c>
      <c r="I49" s="47">
        <v>0.3</v>
      </c>
      <c r="J49" s="14">
        <f>PRODUCT($H49:$I49)</f>
        <v>0.15</v>
      </c>
      <c r="K49" s="32">
        <f>(J4-J49)/J4</f>
        <v>0.95833333333333337</v>
      </c>
      <c r="L49" s="31">
        <f>K49*100</f>
        <v>95.833333333333343</v>
      </c>
      <c r="M49" s="39">
        <v>0</v>
      </c>
      <c r="N49" s="39">
        <v>0</v>
      </c>
      <c r="O49" s="12">
        <f>PRODUCT($M49:$N49)</f>
        <v>0</v>
      </c>
      <c r="P49" s="39">
        <f>(O4-O49)/O4</f>
        <v>1</v>
      </c>
      <c r="Q49" s="28">
        <f>P49*100</f>
        <v>100</v>
      </c>
      <c r="R49" s="45">
        <v>0</v>
      </c>
      <c r="S49" s="45">
        <v>0</v>
      </c>
      <c r="T49" s="11">
        <f>PRODUCT($R49:$S49)</f>
        <v>0</v>
      </c>
      <c r="U49" s="26">
        <f>(T4-T49)/T4</f>
        <v>1</v>
      </c>
      <c r="V49" s="25">
        <f>U49*100</f>
        <v>100</v>
      </c>
      <c r="W49" s="44">
        <v>0.4</v>
      </c>
      <c r="X49" s="44">
        <v>0.2</v>
      </c>
      <c r="Y49" s="10">
        <f>PRODUCT($W49:$X49)</f>
        <v>8.0000000000000016E-2</v>
      </c>
      <c r="Z49" s="23">
        <f>(Y4-Y49)/Y4</f>
        <v>0.98816568047337272</v>
      </c>
      <c r="AA49" s="22">
        <f>Z49*100</f>
        <v>98.81656804733727</v>
      </c>
      <c r="AB49" s="43">
        <v>0.9</v>
      </c>
      <c r="AC49" s="43">
        <v>0.4</v>
      </c>
      <c r="AD49" s="9">
        <f>PRODUCT($AB49:$AC49)</f>
        <v>0.36000000000000004</v>
      </c>
      <c r="AE49" s="21">
        <f>(AD4-AD49)/AD4</f>
        <v>0.90526315789473688</v>
      </c>
      <c r="AF49" s="20">
        <f>AE49*100</f>
        <v>90.526315789473685</v>
      </c>
    </row>
    <row r="50" spans="1:32" x14ac:dyDescent="0.3">
      <c r="A50" s="42"/>
      <c r="B50" s="18" t="s">
        <v>38</v>
      </c>
      <c r="C50" s="41">
        <v>0</v>
      </c>
      <c r="D50" s="41">
        <v>0</v>
      </c>
      <c r="E50" s="15">
        <f>PRODUCT($C50:$D50)</f>
        <v>0</v>
      </c>
      <c r="F50" s="35">
        <f>(E5-E50)/E5</f>
        <v>1</v>
      </c>
      <c r="G50" s="34">
        <f>F50*100</f>
        <v>100</v>
      </c>
      <c r="H50" s="40">
        <v>0</v>
      </c>
      <c r="I50" s="40">
        <v>0</v>
      </c>
      <c r="J50" s="14">
        <f>PRODUCT($H50:$I50)</f>
        <v>0</v>
      </c>
      <c r="K50" s="32">
        <f>(J5-J50)/J5</f>
        <v>1</v>
      </c>
      <c r="L50" s="31">
        <f>K50*100</f>
        <v>100</v>
      </c>
      <c r="M50" s="39">
        <v>0</v>
      </c>
      <c r="N50" s="39">
        <v>0</v>
      </c>
      <c r="O50" s="12">
        <f>PRODUCT($M50:$N50)</f>
        <v>0</v>
      </c>
      <c r="P50" s="39">
        <f>(O5-O50)/O5</f>
        <v>1</v>
      </c>
      <c r="Q50" s="28">
        <f>P50*100</f>
        <v>100</v>
      </c>
      <c r="R50" s="38">
        <v>0</v>
      </c>
      <c r="S50" s="38">
        <v>0</v>
      </c>
      <c r="T50" s="11">
        <f>PRODUCT($R50:$S50)</f>
        <v>0</v>
      </c>
      <c r="U50" s="26">
        <f>(T5-T50)/T5</f>
        <v>1</v>
      </c>
      <c r="V50" s="25">
        <f>U50*100</f>
        <v>100</v>
      </c>
      <c r="W50" s="23">
        <v>0.4</v>
      </c>
      <c r="X50" s="23">
        <v>0.2</v>
      </c>
      <c r="Y50" s="10">
        <f>PRODUCT($W50:$X50)</f>
        <v>8.0000000000000016E-2</v>
      </c>
      <c r="Z50" s="23">
        <f>(Y5-Y50)/Y5</f>
        <v>0.97994987468671679</v>
      </c>
      <c r="AA50" s="22">
        <f>Z50*100</f>
        <v>97.994987468671681</v>
      </c>
      <c r="AB50" s="21">
        <v>0.6</v>
      </c>
      <c r="AC50" s="21">
        <v>0.4</v>
      </c>
      <c r="AD50" s="9">
        <f>PRODUCT($AB50:$AC50)</f>
        <v>0.24</v>
      </c>
      <c r="AE50" s="21">
        <f>(AD5-AD50)/AD5</f>
        <v>0.93684210526315781</v>
      </c>
      <c r="AF50" s="20">
        <f>AE50*100</f>
        <v>93.68421052631578</v>
      </c>
    </row>
    <row r="51" spans="1:32" x14ac:dyDescent="0.3">
      <c r="A51" s="42"/>
      <c r="B51" s="18" t="s">
        <v>37</v>
      </c>
      <c r="C51" s="41">
        <v>1.4</v>
      </c>
      <c r="D51" s="41">
        <v>0.4</v>
      </c>
      <c r="E51" s="15">
        <f>PRODUCT($C51:$D51)</f>
        <v>0.55999999999999994</v>
      </c>
      <c r="F51" s="35">
        <f>(E6-E51)/E6</f>
        <v>0.84487534626038774</v>
      </c>
      <c r="G51" s="34">
        <f>F51*100</f>
        <v>84.48753462603878</v>
      </c>
      <c r="H51" s="40">
        <v>0.5</v>
      </c>
      <c r="I51" s="40">
        <v>0.3</v>
      </c>
      <c r="J51" s="14">
        <f>PRODUCT($H51:$I51)</f>
        <v>0.15</v>
      </c>
      <c r="K51" s="32">
        <f>(J6-J51)/J6</f>
        <v>0.96590909090909083</v>
      </c>
      <c r="L51" s="31">
        <f>K51*100</f>
        <v>96.590909090909079</v>
      </c>
      <c r="M51" s="39">
        <v>0.2</v>
      </c>
      <c r="N51" s="39">
        <v>0.2</v>
      </c>
      <c r="O51" s="12">
        <f>PRODUCT($M51:$N51)</f>
        <v>4.0000000000000008E-2</v>
      </c>
      <c r="P51" s="39">
        <f>(O6-O51)/O6</f>
        <v>0.99</v>
      </c>
      <c r="Q51" s="28">
        <f>P51*100</f>
        <v>99</v>
      </c>
      <c r="R51" s="38">
        <v>0</v>
      </c>
      <c r="S51" s="38">
        <v>0</v>
      </c>
      <c r="T51" s="11">
        <f>PRODUCT($R51:$S51)</f>
        <v>0</v>
      </c>
      <c r="U51" s="26">
        <f>(T6-T51)/T6</f>
        <v>1</v>
      </c>
      <c r="V51" s="25">
        <f>U51*100</f>
        <v>100</v>
      </c>
      <c r="W51" s="23">
        <v>0</v>
      </c>
      <c r="X51" s="23">
        <v>0</v>
      </c>
      <c r="Y51" s="10">
        <f>PRODUCT($W51:$X51)</f>
        <v>0</v>
      </c>
      <c r="Z51" s="23">
        <f>(Y6-Y51)/Y6</f>
        <v>1</v>
      </c>
      <c r="AA51" s="22">
        <f>Z51*100</f>
        <v>100</v>
      </c>
      <c r="AB51" s="21">
        <v>0.5</v>
      </c>
      <c r="AC51" s="21">
        <v>0.3</v>
      </c>
      <c r="AD51" s="9">
        <f>PRODUCT($AB51:$AC51)</f>
        <v>0.15</v>
      </c>
      <c r="AE51" s="21">
        <f>(AD6-AD51)/AD6</f>
        <v>0.96052631578947367</v>
      </c>
      <c r="AF51" s="20">
        <f>AE51*100</f>
        <v>96.05263157894737</v>
      </c>
    </row>
    <row r="52" spans="1:32" ht="15" thickBot="1" x14ac:dyDescent="0.35">
      <c r="A52" s="37"/>
      <c r="B52" s="16" t="s">
        <v>36</v>
      </c>
      <c r="C52" s="36">
        <v>0.7</v>
      </c>
      <c r="D52" s="36">
        <v>0.4</v>
      </c>
      <c r="E52" s="15">
        <f>PRODUCT($C52:$D52)</f>
        <v>0.27999999999999997</v>
      </c>
      <c r="F52" s="35">
        <f>(E7-E52)/E7</f>
        <v>0.9263157894736842</v>
      </c>
      <c r="G52" s="34">
        <f>F52*100</f>
        <v>92.631578947368425</v>
      </c>
      <c r="H52" s="33">
        <v>0</v>
      </c>
      <c r="I52" s="33">
        <v>0</v>
      </c>
      <c r="J52" s="14">
        <f>PRODUCT($H52:$I52)</f>
        <v>0</v>
      </c>
      <c r="K52" s="32">
        <f>(J7-J52)/J7</f>
        <v>1</v>
      </c>
      <c r="L52" s="31">
        <f>K52*100</f>
        <v>100</v>
      </c>
      <c r="M52" s="30">
        <v>0</v>
      </c>
      <c r="N52" s="30">
        <v>0</v>
      </c>
      <c r="O52" s="12">
        <f>PRODUCT($M52:$N52)</f>
        <v>0</v>
      </c>
      <c r="P52" s="39">
        <f>(O7-O52)/O7</f>
        <v>1</v>
      </c>
      <c r="Q52" s="28">
        <f>P52*100</f>
        <v>100</v>
      </c>
      <c r="R52" s="27">
        <v>0.4</v>
      </c>
      <c r="S52" s="27">
        <v>0.3</v>
      </c>
      <c r="T52" s="11">
        <f>PRODUCT($R52:$S52)</f>
        <v>0.12</v>
      </c>
      <c r="U52" s="26">
        <f>(T7-T52)/T7</f>
        <v>0.96675900277008309</v>
      </c>
      <c r="V52" s="25">
        <f>U52*100</f>
        <v>96.67590027700831</v>
      </c>
      <c r="W52" s="24">
        <v>0.2</v>
      </c>
      <c r="X52" s="24">
        <v>0.2</v>
      </c>
      <c r="Y52" s="10">
        <f>PRODUCT($W52:$X52)</f>
        <v>4.0000000000000008E-2</v>
      </c>
      <c r="Z52" s="23">
        <f>(Y7-Y52)/Y7</f>
        <v>0.99047619047619051</v>
      </c>
      <c r="AA52" s="22">
        <f>Z52*100</f>
        <v>99.047619047619051</v>
      </c>
      <c r="AB52" s="50">
        <v>0.7</v>
      </c>
      <c r="AC52" s="50">
        <v>0.5</v>
      </c>
      <c r="AD52" s="9">
        <f>PRODUCT($AB52:$AC52)</f>
        <v>0.35</v>
      </c>
      <c r="AE52" s="21">
        <f>(AD7-AD52)/AD7</f>
        <v>0.89197530864197527</v>
      </c>
      <c r="AF52" s="20">
        <f>AE52*100</f>
        <v>89.197530864197532</v>
      </c>
    </row>
    <row r="53" spans="1:32" ht="15" thickTop="1" x14ac:dyDescent="0.3">
      <c r="A53" s="49" t="s">
        <v>42</v>
      </c>
      <c r="B53" s="48" t="s">
        <v>40</v>
      </c>
      <c r="C53" s="46">
        <v>1</v>
      </c>
      <c r="D53" s="46">
        <v>0.4</v>
      </c>
      <c r="E53" s="15">
        <f>PRODUCT($C53:$D53)</f>
        <v>0.4</v>
      </c>
      <c r="F53" s="35">
        <f>(E3-E53)/E3</f>
        <v>0.90476190476190477</v>
      </c>
      <c r="G53" s="34">
        <f>F53*100</f>
        <v>90.476190476190482</v>
      </c>
      <c r="H53" s="47">
        <v>0.3</v>
      </c>
      <c r="I53" s="47">
        <v>0.2</v>
      </c>
      <c r="J53" s="14">
        <f>PRODUCT($H53:$I53)</f>
        <v>0.06</v>
      </c>
      <c r="K53" s="32">
        <f>(J3-J53)/J3</f>
        <v>0.98245614035087714</v>
      </c>
      <c r="L53" s="31">
        <f>K53*100</f>
        <v>98.245614035087712</v>
      </c>
      <c r="M53" s="29">
        <v>0.3</v>
      </c>
      <c r="N53" s="29">
        <v>0.2</v>
      </c>
      <c r="O53" s="12">
        <f>PRODUCT($M53:$N53)</f>
        <v>0.06</v>
      </c>
      <c r="P53" s="29">
        <f>(O3-O53)/O3</f>
        <v>0.98636363636363644</v>
      </c>
      <c r="Q53" s="28">
        <f>P53*100</f>
        <v>98.63636363636364</v>
      </c>
      <c r="R53" s="45">
        <v>0</v>
      </c>
      <c r="S53" s="45">
        <v>0</v>
      </c>
      <c r="T53" s="11">
        <f>PRODUCT($R53:$S53)</f>
        <v>0</v>
      </c>
      <c r="U53" s="26">
        <f>(T3-T53)/T3</f>
        <v>1</v>
      </c>
      <c r="V53" s="25">
        <f>U53*100</f>
        <v>100</v>
      </c>
      <c r="W53" s="44">
        <v>0</v>
      </c>
      <c r="X53" s="44">
        <v>0</v>
      </c>
      <c r="Y53" s="10">
        <f>PRODUCT($W53:$X53)</f>
        <v>0</v>
      </c>
      <c r="Z53" s="23">
        <f>(Y3-Y53)/Y3</f>
        <v>1</v>
      </c>
      <c r="AA53" s="22">
        <f>Z53*100</f>
        <v>100</v>
      </c>
      <c r="AB53" s="43">
        <v>1.3</v>
      </c>
      <c r="AC53" s="43">
        <v>0.5</v>
      </c>
      <c r="AD53" s="9">
        <f>PRODUCT($AB53:$AC53)</f>
        <v>0.65</v>
      </c>
      <c r="AE53" s="21">
        <f>(AD3-AD53)/AD3</f>
        <v>0.82894736842105265</v>
      </c>
      <c r="AF53" s="20">
        <f>AE53*100</f>
        <v>82.89473684210526</v>
      </c>
    </row>
    <row r="54" spans="1:32" x14ac:dyDescent="0.3">
      <c r="A54" s="42"/>
      <c r="B54" s="18" t="s">
        <v>39</v>
      </c>
      <c r="C54" s="46">
        <v>0</v>
      </c>
      <c r="D54" s="46">
        <v>0</v>
      </c>
      <c r="E54" s="15">
        <f>PRODUCT($C54:$D54)</f>
        <v>0</v>
      </c>
      <c r="F54" s="35">
        <f>(E4-E54)/E4</f>
        <v>1</v>
      </c>
      <c r="G54" s="34">
        <f>F54*100</f>
        <v>100</v>
      </c>
      <c r="H54" s="40">
        <v>0.3</v>
      </c>
      <c r="I54" s="40">
        <v>0.2</v>
      </c>
      <c r="J54" s="14">
        <f>PRODUCT($H54:$I54)</f>
        <v>0.06</v>
      </c>
      <c r="K54" s="32">
        <f>(J4-J54)/J4</f>
        <v>0.98333333333333328</v>
      </c>
      <c r="L54" s="31">
        <f>K54*100</f>
        <v>98.333333333333329</v>
      </c>
      <c r="M54" s="39">
        <v>0</v>
      </c>
      <c r="N54" s="39">
        <v>0</v>
      </c>
      <c r="O54" s="12">
        <f>PRODUCT($M54:$N54)</f>
        <v>0</v>
      </c>
      <c r="P54" s="29">
        <f>(O4-O54)/O4</f>
        <v>1</v>
      </c>
      <c r="Q54" s="28">
        <f>P54*100</f>
        <v>100</v>
      </c>
      <c r="R54" s="45">
        <v>0</v>
      </c>
      <c r="S54" s="45">
        <v>0</v>
      </c>
      <c r="T54" s="11">
        <f>PRODUCT($R54:$S54)</f>
        <v>0</v>
      </c>
      <c r="U54" s="26">
        <f>(T4-T54)/T4</f>
        <v>1</v>
      </c>
      <c r="V54" s="25">
        <f>U54*100</f>
        <v>100</v>
      </c>
      <c r="W54" s="44">
        <v>0.1</v>
      </c>
      <c r="X54" s="44">
        <v>0.1</v>
      </c>
      <c r="Y54" s="10">
        <v>0.2</v>
      </c>
      <c r="Z54" s="23">
        <f>(Y4-Y54)/Y4</f>
        <v>0.97041420118343191</v>
      </c>
      <c r="AA54" s="22">
        <f>Z54*100</f>
        <v>97.041420118343197</v>
      </c>
      <c r="AB54" s="43">
        <v>0.3</v>
      </c>
      <c r="AC54" s="43">
        <v>0.3</v>
      </c>
      <c r="AD54" s="9">
        <f>PRODUCT($AB54:$AC54)</f>
        <v>0.09</v>
      </c>
      <c r="AE54" s="21">
        <f>(AD4-AD54)/AD4</f>
        <v>0.97631578947368425</v>
      </c>
      <c r="AF54" s="20">
        <f>AE54*100</f>
        <v>97.631578947368425</v>
      </c>
    </row>
    <row r="55" spans="1:32" x14ac:dyDescent="0.3">
      <c r="A55" s="42"/>
      <c r="B55" s="18" t="s">
        <v>38</v>
      </c>
      <c r="C55" s="41">
        <v>0</v>
      </c>
      <c r="D55" s="41">
        <v>0</v>
      </c>
      <c r="E55" s="15">
        <f>PRODUCT($C55:$D55)</f>
        <v>0</v>
      </c>
      <c r="F55" s="35">
        <f>(E5-E55)/E5</f>
        <v>1</v>
      </c>
      <c r="G55" s="34">
        <f>F55*100</f>
        <v>100</v>
      </c>
      <c r="H55" s="40">
        <v>0</v>
      </c>
      <c r="I55" s="40">
        <v>0</v>
      </c>
      <c r="J55" s="14">
        <f>PRODUCT($H55:$I55)</f>
        <v>0</v>
      </c>
      <c r="K55" s="32">
        <f>(J5-J55)/J5</f>
        <v>1</v>
      </c>
      <c r="L55" s="31">
        <f>K55*100</f>
        <v>100</v>
      </c>
      <c r="M55" s="39">
        <v>0</v>
      </c>
      <c r="N55" s="39">
        <v>0</v>
      </c>
      <c r="O55" s="12">
        <f>PRODUCT($M55:$N55)</f>
        <v>0</v>
      </c>
      <c r="P55" s="29">
        <f>(O5-O55)/O5</f>
        <v>1</v>
      </c>
      <c r="Q55" s="28">
        <f>P55*100</f>
        <v>100</v>
      </c>
      <c r="R55" s="38">
        <v>0</v>
      </c>
      <c r="S55" s="38">
        <v>0</v>
      </c>
      <c r="T55" s="11">
        <f>PRODUCT($R55:$S55)</f>
        <v>0</v>
      </c>
      <c r="U55" s="26">
        <f>(T5-T55)/T5</f>
        <v>1</v>
      </c>
      <c r="V55" s="25">
        <f>U55*100</f>
        <v>100</v>
      </c>
      <c r="W55" s="23">
        <v>0.2</v>
      </c>
      <c r="X55" s="23">
        <v>0.2</v>
      </c>
      <c r="Y55" s="10">
        <f>PRODUCT($W55:$X55)</f>
        <v>4.0000000000000008E-2</v>
      </c>
      <c r="Z55" s="23">
        <f>(Y5-Y55)/Y5</f>
        <v>0.9899749373433584</v>
      </c>
      <c r="AA55" s="22">
        <f>Z55*100</f>
        <v>98.997493734335833</v>
      </c>
      <c r="AB55" s="21">
        <v>0.4</v>
      </c>
      <c r="AC55" s="21">
        <v>0.2</v>
      </c>
      <c r="AD55" s="9">
        <f>PRODUCT($AB55:$AC55)</f>
        <v>8.0000000000000016E-2</v>
      </c>
      <c r="AE55" s="21">
        <f>(AD5-AD55)/AD5</f>
        <v>0.97894736842105257</v>
      </c>
      <c r="AF55" s="20">
        <f>AE55*100</f>
        <v>97.89473684210526</v>
      </c>
    </row>
    <row r="56" spans="1:32" x14ac:dyDescent="0.3">
      <c r="A56" s="42"/>
      <c r="B56" s="18" t="s">
        <v>37</v>
      </c>
      <c r="C56" s="41">
        <v>1.2</v>
      </c>
      <c r="D56" s="41">
        <v>0.3</v>
      </c>
      <c r="E56" s="15">
        <f>PRODUCT($C56:$D56)</f>
        <v>0.36</v>
      </c>
      <c r="F56" s="35">
        <f>(E6-E56)/E6</f>
        <v>0.90027700831024937</v>
      </c>
      <c r="G56" s="34">
        <f>F56*100</f>
        <v>90.02770083102493</v>
      </c>
      <c r="H56" s="40">
        <v>0.5</v>
      </c>
      <c r="I56" s="40">
        <v>0.2</v>
      </c>
      <c r="J56" s="14">
        <f>PRODUCT($H56:$I56)</f>
        <v>0.1</v>
      </c>
      <c r="K56" s="32">
        <f>(J6-J56)/J6</f>
        <v>0.9772727272727274</v>
      </c>
      <c r="L56" s="31">
        <f>K56*100</f>
        <v>97.727272727272734</v>
      </c>
      <c r="M56" s="39">
        <v>0.4</v>
      </c>
      <c r="N56" s="39">
        <v>0.2</v>
      </c>
      <c r="O56" s="12">
        <f>PRODUCT($M56:$N56)</f>
        <v>8.0000000000000016E-2</v>
      </c>
      <c r="P56" s="29">
        <f>(O6-O56)/O6</f>
        <v>0.98</v>
      </c>
      <c r="Q56" s="28">
        <f>P56*100</f>
        <v>98</v>
      </c>
      <c r="R56" s="38">
        <v>0</v>
      </c>
      <c r="S56" s="38">
        <v>0</v>
      </c>
      <c r="T56" s="11">
        <f>PRODUCT($R56:$S56)</f>
        <v>0</v>
      </c>
      <c r="U56" s="26">
        <f>(T6-T56)/T6</f>
        <v>1</v>
      </c>
      <c r="V56" s="25">
        <f>U56*100</f>
        <v>100</v>
      </c>
      <c r="W56" s="23">
        <v>0</v>
      </c>
      <c r="X56" s="23">
        <v>0</v>
      </c>
      <c r="Y56" s="10">
        <f>PRODUCT($W56:$X56)</f>
        <v>0</v>
      </c>
      <c r="Z56" s="23">
        <f>(Y6-Y56)/Y6</f>
        <v>1</v>
      </c>
      <c r="AA56" s="22">
        <f>Z56*100</f>
        <v>100</v>
      </c>
      <c r="AB56" s="21">
        <v>0.5</v>
      </c>
      <c r="AC56" s="21">
        <v>0.3</v>
      </c>
      <c r="AD56" s="9">
        <f>PRODUCT($AB56:$AC56)</f>
        <v>0.15</v>
      </c>
      <c r="AE56" s="21">
        <f>(AD6-AD56)/AD6</f>
        <v>0.96052631578947367</v>
      </c>
      <c r="AF56" s="20">
        <f>AE56*100</f>
        <v>96.05263157894737</v>
      </c>
    </row>
    <row r="57" spans="1:32" ht="15" thickBot="1" x14ac:dyDescent="0.35">
      <c r="A57" s="37"/>
      <c r="B57" s="16" t="s">
        <v>36</v>
      </c>
      <c r="C57" s="36">
        <v>0.6</v>
      </c>
      <c r="D57" s="36">
        <v>0.3</v>
      </c>
      <c r="E57" s="15">
        <f>PRODUCT($C57:$D57)</f>
        <v>0.18</v>
      </c>
      <c r="F57" s="35">
        <f>(E7-E57)/E7</f>
        <v>0.95263157894736838</v>
      </c>
      <c r="G57" s="34">
        <f>F57*100</f>
        <v>95.263157894736835</v>
      </c>
      <c r="H57" s="33">
        <v>0</v>
      </c>
      <c r="I57" s="33">
        <v>0</v>
      </c>
      <c r="J57" s="14">
        <f>PRODUCT($H57:$I57)</f>
        <v>0</v>
      </c>
      <c r="K57" s="32">
        <f>(J7-J57)/J7</f>
        <v>1</v>
      </c>
      <c r="L57" s="31">
        <f>K57*100</f>
        <v>100</v>
      </c>
      <c r="M57" s="30">
        <v>0</v>
      </c>
      <c r="N57" s="30">
        <v>0</v>
      </c>
      <c r="O57" s="12">
        <f>PRODUCT($M57:$N57)</f>
        <v>0</v>
      </c>
      <c r="P57" s="29">
        <f>(O7-O57)/O7</f>
        <v>1</v>
      </c>
      <c r="Q57" s="28">
        <f>P57*100</f>
        <v>100</v>
      </c>
      <c r="R57" s="27">
        <v>0.7</v>
      </c>
      <c r="S57" s="27">
        <v>0.4</v>
      </c>
      <c r="T57" s="11">
        <f>PRODUCT($R57:$S57)</f>
        <v>0.27999999999999997</v>
      </c>
      <c r="U57" s="26">
        <f>(T7-T57)/T7</f>
        <v>0.92243767313019398</v>
      </c>
      <c r="V57" s="25">
        <f>U57*100</f>
        <v>92.243767313019404</v>
      </c>
      <c r="W57" s="24">
        <v>0.2</v>
      </c>
      <c r="X57" s="24">
        <v>0.7</v>
      </c>
      <c r="Y57" s="10">
        <f>PRODUCT($W57:$X57)</f>
        <v>0.13999999999999999</v>
      </c>
      <c r="Z57" s="23">
        <f>(Y7-Y57)/Y7</f>
        <v>0.96666666666666679</v>
      </c>
      <c r="AA57" s="22">
        <f>Z57*100</f>
        <v>96.666666666666686</v>
      </c>
      <c r="AB57" s="21">
        <v>0.5</v>
      </c>
      <c r="AC57" s="21">
        <v>0.5</v>
      </c>
      <c r="AD57" s="9">
        <f>PRODUCT($AB57:$AC57)</f>
        <v>0.25</v>
      </c>
      <c r="AE57" s="21">
        <f>(AD7-AD57)/AD7</f>
        <v>0.9228395061728395</v>
      </c>
      <c r="AF57" s="20">
        <f>AE57*100</f>
        <v>92.283950617283949</v>
      </c>
    </row>
    <row r="58" spans="1:32" ht="15" thickTop="1" x14ac:dyDescent="0.3">
      <c r="A58" s="19" t="s">
        <v>41</v>
      </c>
      <c r="B58" s="18" t="s">
        <v>40</v>
      </c>
      <c r="E58" s="15">
        <f>PRODUCT($C58:$D58)</f>
        <v>0</v>
      </c>
      <c r="J58" s="14">
        <f>PRODUCT($H58:$I58)</f>
        <v>0</v>
      </c>
      <c r="K58" s="13"/>
      <c r="O58" s="12">
        <f>PRODUCT($M58:$N58)</f>
        <v>0</v>
      </c>
      <c r="T58" s="11">
        <f>PRODUCT($R58:$S58)</f>
        <v>0</v>
      </c>
      <c r="Y58" s="10">
        <f>PRODUCT($W58:$X58)</f>
        <v>0</v>
      </c>
      <c r="AB58" s="8"/>
      <c r="AC58" s="8"/>
      <c r="AD58" s="9">
        <f>PRODUCT($AB58:$AC58)</f>
        <v>0</v>
      </c>
      <c r="AE58" s="8"/>
      <c r="AF58" s="7"/>
    </row>
    <row r="59" spans="1:32" x14ac:dyDescent="0.3">
      <c r="A59" s="17"/>
      <c r="B59" s="18" t="s">
        <v>39</v>
      </c>
      <c r="E59" s="15">
        <f>PRODUCT($C59:$D59)</f>
        <v>0</v>
      </c>
      <c r="J59" s="14">
        <f>PRODUCT($H59:$I59)</f>
        <v>0</v>
      </c>
      <c r="K59" s="13"/>
      <c r="O59" s="12">
        <f>PRODUCT($M59:$N59)</f>
        <v>0</v>
      </c>
      <c r="T59" s="11">
        <f>PRODUCT($R59:$S59)</f>
        <v>0</v>
      </c>
      <c r="Y59" s="10">
        <f>PRODUCT($W59:$X59)</f>
        <v>0</v>
      </c>
      <c r="AB59" s="8"/>
      <c r="AC59" s="8"/>
      <c r="AD59" s="9">
        <f>PRODUCT($AB59:$AC59)</f>
        <v>0</v>
      </c>
      <c r="AE59" s="8"/>
      <c r="AF59" s="7"/>
    </row>
    <row r="60" spans="1:32" x14ac:dyDescent="0.3">
      <c r="A60" s="17"/>
      <c r="B60" s="18" t="s">
        <v>38</v>
      </c>
      <c r="E60" s="15">
        <f>PRODUCT($C60:$D60)</f>
        <v>0</v>
      </c>
      <c r="J60" s="14">
        <f>PRODUCT($H60:$I60)</f>
        <v>0</v>
      </c>
      <c r="K60" s="13"/>
      <c r="O60" s="12">
        <f>PRODUCT($M60:$N60)</f>
        <v>0</v>
      </c>
      <c r="T60" s="11">
        <f>PRODUCT($R60:$S60)</f>
        <v>0</v>
      </c>
      <c r="Y60" s="10">
        <f>PRODUCT($W60:$X60)</f>
        <v>0</v>
      </c>
      <c r="AB60" s="8"/>
      <c r="AC60" s="8"/>
      <c r="AD60" s="9">
        <f>PRODUCT($AB60:$AC60)</f>
        <v>0</v>
      </c>
      <c r="AE60" s="8"/>
      <c r="AF60" s="7"/>
    </row>
    <row r="61" spans="1:32" x14ac:dyDescent="0.3">
      <c r="A61" s="17"/>
      <c r="B61" s="18" t="s">
        <v>37</v>
      </c>
      <c r="E61" s="15">
        <f>PRODUCT($C61:$D61)</f>
        <v>0</v>
      </c>
      <c r="J61" s="14">
        <f>PRODUCT($H61:$I61)</f>
        <v>0</v>
      </c>
      <c r="K61" s="13"/>
      <c r="O61" s="12">
        <f>PRODUCT($M61:$N61)</f>
        <v>0</v>
      </c>
      <c r="T61" s="11">
        <f>PRODUCT($R61:$S61)</f>
        <v>0</v>
      </c>
      <c r="Y61" s="10">
        <f>PRODUCT($W61:$X61)</f>
        <v>0</v>
      </c>
      <c r="AB61" s="8"/>
      <c r="AC61" s="8"/>
      <c r="AD61" s="9">
        <f>PRODUCT($AB61:$AC61)</f>
        <v>0</v>
      </c>
      <c r="AE61" s="8"/>
      <c r="AF61" s="7"/>
    </row>
    <row r="62" spans="1:32" ht="15" thickBot="1" x14ac:dyDescent="0.35">
      <c r="A62" s="17"/>
      <c r="B62" s="16" t="s">
        <v>36</v>
      </c>
      <c r="E62" s="15">
        <f>PRODUCT($C62:$D62)</f>
        <v>0</v>
      </c>
      <c r="J62" s="14">
        <f>PRODUCT($H62:$I62)</f>
        <v>0</v>
      </c>
      <c r="K62" s="13"/>
      <c r="O62" s="12">
        <f>PRODUCT($M62:$N62)</f>
        <v>0</v>
      </c>
      <c r="T62" s="11">
        <f>PRODUCT($R62:$S62)</f>
        <v>0</v>
      </c>
      <c r="Y62" s="10">
        <f>PRODUCT($W62:$X62)</f>
        <v>0</v>
      </c>
      <c r="AB62" s="8"/>
      <c r="AC62" s="8"/>
      <c r="AD62" s="9">
        <f>PRODUCT($AB62:$AC62)</f>
        <v>0</v>
      </c>
      <c r="AE62" s="8"/>
      <c r="AF62" s="7"/>
    </row>
    <row r="63" spans="1:32" ht="15" thickTop="1" x14ac:dyDescent="0.3"/>
  </sheetData>
  <mergeCells count="20">
    <mergeCell ref="A18:A22"/>
    <mergeCell ref="A1:A2"/>
    <mergeCell ref="B1:B2"/>
    <mergeCell ref="C1:E1"/>
    <mergeCell ref="H1:J1"/>
    <mergeCell ref="W1:Y1"/>
    <mergeCell ref="AB1:AD1"/>
    <mergeCell ref="A3:A7"/>
    <mergeCell ref="A8:A12"/>
    <mergeCell ref="A13:A17"/>
    <mergeCell ref="M1:O1"/>
    <mergeCell ref="R1:T1"/>
    <mergeCell ref="A58:A62"/>
    <mergeCell ref="A53:A57"/>
    <mergeCell ref="A23:A27"/>
    <mergeCell ref="A28:A32"/>
    <mergeCell ref="A33:A37"/>
    <mergeCell ref="A38:A42"/>
    <mergeCell ref="A43:A47"/>
    <mergeCell ref="A48:A52"/>
  </mergeCells>
  <conditionalFormatting sqref="AC58:AF62 AC57:AD57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3F479-7683-4FE2-AAF8-58510790DBA2}">
  <dimension ref="C2:V26"/>
  <sheetViews>
    <sheetView topLeftCell="B1" workbookViewId="0">
      <selection activeCell="G8" sqref="G8"/>
    </sheetView>
  </sheetViews>
  <sheetFormatPr defaultRowHeight="14.4" x14ac:dyDescent="0.3"/>
  <cols>
    <col min="3" max="6" width="8.88671875" style="92"/>
    <col min="20" max="20" width="17.77734375" bestFit="1" customWidth="1"/>
  </cols>
  <sheetData>
    <row r="2" spans="3:20" x14ac:dyDescent="0.3">
      <c r="C2" s="92" t="s">
        <v>40</v>
      </c>
      <c r="D2" s="92" t="s">
        <v>39</v>
      </c>
      <c r="E2" s="92" t="s">
        <v>65</v>
      </c>
      <c r="F2" s="92" t="s">
        <v>66</v>
      </c>
    </row>
    <row r="3" spans="3:20" x14ac:dyDescent="0.3">
      <c r="C3" s="92">
        <v>9</v>
      </c>
      <c r="D3" s="92">
        <v>3</v>
      </c>
      <c r="E3" s="92">
        <f>C3*1000</f>
        <v>9000</v>
      </c>
      <c r="F3" s="92">
        <f>D3*1000</f>
        <v>3000</v>
      </c>
      <c r="J3" s="93"/>
      <c r="K3" s="93" t="s">
        <v>67</v>
      </c>
      <c r="L3" s="93" t="s">
        <v>68</v>
      </c>
      <c r="M3" s="93" t="s">
        <v>69</v>
      </c>
      <c r="N3" s="93" t="s">
        <v>70</v>
      </c>
    </row>
    <row r="4" spans="3:20" x14ac:dyDescent="0.3">
      <c r="C4" s="92">
        <v>6</v>
      </c>
      <c r="D4" s="92">
        <v>9</v>
      </c>
      <c r="E4" s="92">
        <f t="shared" ref="E4:F26" si="0">C4*1000</f>
        <v>6000</v>
      </c>
      <c r="F4" s="92">
        <f t="shared" si="0"/>
        <v>9000</v>
      </c>
      <c r="J4" s="94">
        <v>0</v>
      </c>
      <c r="K4" s="95">
        <v>3.7781512503836399</v>
      </c>
      <c r="L4" s="95">
        <v>3.8750612633917001</v>
      </c>
      <c r="M4" s="95">
        <v>3.7403626894942401</v>
      </c>
      <c r="N4" s="95">
        <v>3.7781512503836399</v>
      </c>
    </row>
    <row r="5" spans="3:20" x14ac:dyDescent="0.3">
      <c r="C5" s="92">
        <v>9</v>
      </c>
      <c r="D5" s="92">
        <v>2</v>
      </c>
      <c r="E5" s="92">
        <f t="shared" si="0"/>
        <v>9000</v>
      </c>
      <c r="F5" s="92">
        <f t="shared" si="0"/>
        <v>2000</v>
      </c>
      <c r="J5" s="94">
        <v>1</v>
      </c>
      <c r="K5" s="95">
        <v>5.1613680022349797</v>
      </c>
      <c r="L5" s="95">
        <v>5.2135177569963096</v>
      </c>
      <c r="M5" s="95">
        <v>5.3645509953539703</v>
      </c>
      <c r="N5" s="95">
        <v>5.8506462351830697</v>
      </c>
    </row>
    <row r="6" spans="3:20" x14ac:dyDescent="0.3">
      <c r="C6" s="92">
        <v>161</v>
      </c>
      <c r="D6" s="92">
        <v>129</v>
      </c>
      <c r="E6" s="92">
        <f t="shared" si="0"/>
        <v>161000</v>
      </c>
      <c r="F6" s="92">
        <f t="shared" si="0"/>
        <v>129000</v>
      </c>
      <c r="J6" s="94">
        <v>2</v>
      </c>
      <c r="K6" s="95">
        <v>5.02118929906994</v>
      </c>
      <c r="L6" s="95">
        <v>5.0791812460476304</v>
      </c>
      <c r="M6" s="95">
        <v>5.28780172993023</v>
      </c>
      <c r="N6" s="95">
        <v>5.5465426634781299</v>
      </c>
    </row>
    <row r="7" spans="3:20" x14ac:dyDescent="0.3">
      <c r="C7" s="92">
        <v>197</v>
      </c>
      <c r="D7" s="92">
        <v>130</v>
      </c>
      <c r="E7" s="92">
        <f t="shared" si="0"/>
        <v>197000</v>
      </c>
      <c r="F7" s="92">
        <f t="shared" si="0"/>
        <v>130000</v>
      </c>
      <c r="J7" s="94">
        <v>3</v>
      </c>
      <c r="K7" s="95">
        <v>5.0492180226701802</v>
      </c>
      <c r="L7" s="95">
        <v>5.0273496077747604</v>
      </c>
      <c r="M7" s="95">
        <v>5.0809870469108898</v>
      </c>
      <c r="N7" s="95">
        <v>7.51188336097887</v>
      </c>
    </row>
    <row r="8" spans="3:20" x14ac:dyDescent="0.3">
      <c r="C8" s="92">
        <v>237</v>
      </c>
      <c r="D8" s="92">
        <v>226</v>
      </c>
      <c r="E8" s="92">
        <f t="shared" si="0"/>
        <v>237000</v>
      </c>
      <c r="F8" s="92">
        <f t="shared" si="0"/>
        <v>226000</v>
      </c>
      <c r="J8" s="94">
        <v>4</v>
      </c>
      <c r="K8" s="95">
        <v>4.9661417327390298</v>
      </c>
      <c r="L8" s="95">
        <v>4.9542425094393296</v>
      </c>
      <c r="M8" s="95">
        <v>4.9867717342662496</v>
      </c>
      <c r="N8" s="95">
        <v>7.7781512503836403</v>
      </c>
    </row>
    <row r="9" spans="3:20" x14ac:dyDescent="0.3">
      <c r="C9" s="92">
        <v>104</v>
      </c>
      <c r="D9" s="92">
        <v>106</v>
      </c>
      <c r="E9" s="92">
        <f t="shared" si="0"/>
        <v>104000</v>
      </c>
      <c r="F9" s="92">
        <f t="shared" si="0"/>
        <v>106000</v>
      </c>
      <c r="J9" s="94">
        <v>5</v>
      </c>
      <c r="K9" s="95">
        <v>4.9469432706978296</v>
      </c>
      <c r="L9" s="95">
        <v>4.9614210940664503</v>
      </c>
      <c r="M9" s="95">
        <v>4.9800033715837504</v>
      </c>
      <c r="N9" s="95">
        <v>8.6780629049743396</v>
      </c>
    </row>
    <row r="10" spans="3:20" x14ac:dyDescent="0.3">
      <c r="C10" s="92">
        <v>113</v>
      </c>
      <c r="D10" s="92">
        <v>127</v>
      </c>
      <c r="E10" s="92">
        <f t="shared" si="0"/>
        <v>113000</v>
      </c>
      <c r="F10" s="92">
        <f t="shared" si="0"/>
        <v>127000</v>
      </c>
      <c r="J10" s="94">
        <v>6</v>
      </c>
      <c r="K10" s="95">
        <v>4.8721562727482901</v>
      </c>
      <c r="L10" s="95">
        <v>4.92685670894969</v>
      </c>
      <c r="M10" s="95">
        <v>5.0149403497929397</v>
      </c>
      <c r="N10" s="95">
        <v>11.0314084642516</v>
      </c>
    </row>
    <row r="11" spans="3:20" x14ac:dyDescent="0.3">
      <c r="C11" s="92">
        <v>206</v>
      </c>
      <c r="D11" s="92">
        <v>182</v>
      </c>
      <c r="E11" s="92">
        <f t="shared" si="0"/>
        <v>206000</v>
      </c>
      <c r="F11" s="92">
        <f t="shared" si="0"/>
        <v>182000</v>
      </c>
      <c r="J11" s="94">
        <v>24</v>
      </c>
      <c r="K11" s="95">
        <v>5.0086001717619197</v>
      </c>
      <c r="L11" s="95">
        <v>5.2417954312952002</v>
      </c>
      <c r="M11" s="95">
        <v>5.5078558716958304</v>
      </c>
      <c r="N11" s="95">
        <v>16.9370161074648</v>
      </c>
    </row>
    <row r="12" spans="3:20" x14ac:dyDescent="0.3">
      <c r="C12" s="92">
        <v>107</v>
      </c>
      <c r="D12" s="92">
        <v>117</v>
      </c>
      <c r="E12" s="92">
        <f t="shared" si="0"/>
        <v>107000</v>
      </c>
      <c r="F12" s="92">
        <f t="shared" si="0"/>
        <v>117000</v>
      </c>
    </row>
    <row r="13" spans="3:20" x14ac:dyDescent="0.3">
      <c r="C13" s="92">
        <v>114</v>
      </c>
      <c r="D13" s="92">
        <v>99</v>
      </c>
      <c r="E13" s="92">
        <f t="shared" si="0"/>
        <v>114000</v>
      </c>
      <c r="F13" s="92">
        <f t="shared" si="0"/>
        <v>99000</v>
      </c>
    </row>
    <row r="14" spans="3:20" x14ac:dyDescent="0.3">
      <c r="C14" s="92">
        <v>115</v>
      </c>
      <c r="D14" s="92">
        <v>126</v>
      </c>
      <c r="E14" s="92">
        <f t="shared" si="0"/>
        <v>115000</v>
      </c>
      <c r="F14" s="92">
        <f t="shared" si="0"/>
        <v>126000</v>
      </c>
    </row>
    <row r="15" spans="3:20" x14ac:dyDescent="0.3">
      <c r="C15" s="92">
        <v>87</v>
      </c>
      <c r="D15" s="92">
        <v>98</v>
      </c>
      <c r="E15" s="92">
        <f t="shared" si="0"/>
        <v>87000</v>
      </c>
      <c r="F15" s="92">
        <f t="shared" si="0"/>
        <v>98000</v>
      </c>
      <c r="J15" s="93"/>
      <c r="K15" s="93" t="s">
        <v>67</v>
      </c>
      <c r="L15" s="93" t="s">
        <v>68</v>
      </c>
      <c r="M15" s="93" t="s">
        <v>69</v>
      </c>
      <c r="N15" s="93" t="s">
        <v>70</v>
      </c>
      <c r="Q15" s="93" t="s">
        <v>67</v>
      </c>
      <c r="R15" s="93" t="s">
        <v>68</v>
      </c>
      <c r="S15" s="93" t="s">
        <v>69</v>
      </c>
      <c r="T15" s="93" t="s">
        <v>70</v>
      </c>
    </row>
    <row r="16" spans="3:20" x14ac:dyDescent="0.3">
      <c r="C16" s="92">
        <v>105</v>
      </c>
      <c r="D16" s="92">
        <v>75</v>
      </c>
      <c r="E16" s="92">
        <f t="shared" si="0"/>
        <v>105000</v>
      </c>
      <c r="F16" s="92">
        <f t="shared" si="0"/>
        <v>75000</v>
      </c>
      <c r="J16" s="94">
        <v>0</v>
      </c>
      <c r="K16" s="94">
        <v>6000</v>
      </c>
      <c r="L16" s="94">
        <v>7500</v>
      </c>
      <c r="M16" s="94">
        <v>5500</v>
      </c>
      <c r="N16" s="94">
        <v>6000</v>
      </c>
      <c r="P16" s="94">
        <v>0</v>
      </c>
      <c r="Q16">
        <f>K16/1000</f>
        <v>6</v>
      </c>
      <c r="R16">
        <f>L16/1000</f>
        <v>7.5</v>
      </c>
      <c r="S16">
        <f>M16/1000</f>
        <v>5.5</v>
      </c>
      <c r="T16">
        <f>N16/1000</f>
        <v>6</v>
      </c>
    </row>
    <row r="17" spans="3:22" x14ac:dyDescent="0.3">
      <c r="C17" s="92">
        <v>96</v>
      </c>
      <c r="D17" s="92">
        <v>98</v>
      </c>
      <c r="E17" s="92">
        <f t="shared" si="0"/>
        <v>96000</v>
      </c>
      <c r="F17" s="92">
        <f t="shared" si="0"/>
        <v>98000</v>
      </c>
      <c r="J17" s="94">
        <v>1</v>
      </c>
      <c r="K17" s="94">
        <v>145000</v>
      </c>
      <c r="L17" s="94">
        <v>163500</v>
      </c>
      <c r="M17" s="94">
        <v>231500</v>
      </c>
      <c r="N17" s="94">
        <v>709000</v>
      </c>
      <c r="P17" s="94">
        <v>1</v>
      </c>
      <c r="Q17">
        <f t="shared" ref="Q17:T23" si="1">K17/1000</f>
        <v>145</v>
      </c>
      <c r="R17">
        <f t="shared" si="1"/>
        <v>163.5</v>
      </c>
      <c r="S17">
        <f t="shared" si="1"/>
        <v>231.5</v>
      </c>
      <c r="T17">
        <f t="shared" si="1"/>
        <v>709</v>
      </c>
    </row>
    <row r="18" spans="3:22" x14ac:dyDescent="0.3">
      <c r="C18" s="92">
        <v>96</v>
      </c>
      <c r="D18" s="92">
        <v>81</v>
      </c>
      <c r="E18" s="92">
        <f t="shared" si="0"/>
        <v>96000</v>
      </c>
      <c r="F18" s="92">
        <f t="shared" si="0"/>
        <v>81000</v>
      </c>
      <c r="J18" s="94">
        <v>2</v>
      </c>
      <c r="K18" s="94">
        <v>105000</v>
      </c>
      <c r="L18" s="94">
        <v>120000</v>
      </c>
      <c r="M18" s="94">
        <v>194000</v>
      </c>
      <c r="N18" s="94">
        <v>352000</v>
      </c>
      <c r="P18" s="94">
        <v>2</v>
      </c>
      <c r="Q18">
        <f t="shared" si="1"/>
        <v>105</v>
      </c>
      <c r="R18">
        <f t="shared" si="1"/>
        <v>120</v>
      </c>
      <c r="S18">
        <f t="shared" si="1"/>
        <v>194</v>
      </c>
      <c r="T18">
        <f t="shared" si="1"/>
        <v>352</v>
      </c>
    </row>
    <row r="19" spans="3:22" x14ac:dyDescent="0.3">
      <c r="C19" s="92">
        <v>94</v>
      </c>
      <c r="D19" s="92">
        <v>89</v>
      </c>
      <c r="E19" s="92">
        <f t="shared" si="0"/>
        <v>94000</v>
      </c>
      <c r="F19" s="92">
        <f t="shared" si="0"/>
        <v>89000</v>
      </c>
      <c r="J19" s="94">
        <v>3</v>
      </c>
      <c r="K19" s="94">
        <v>112000</v>
      </c>
      <c r="L19" s="94">
        <v>106500</v>
      </c>
      <c r="M19" s="94">
        <v>120500</v>
      </c>
      <c r="N19" s="94">
        <v>32500000</v>
      </c>
      <c r="P19" s="94">
        <v>3</v>
      </c>
      <c r="Q19">
        <f t="shared" si="1"/>
        <v>112</v>
      </c>
      <c r="R19">
        <f t="shared" si="1"/>
        <v>106.5</v>
      </c>
      <c r="S19">
        <f t="shared" si="1"/>
        <v>120.5</v>
      </c>
      <c r="T19">
        <f t="shared" si="1"/>
        <v>32500</v>
      </c>
    </row>
    <row r="20" spans="3:22" x14ac:dyDescent="0.3">
      <c r="C20" s="92">
        <v>77</v>
      </c>
      <c r="D20" s="92">
        <v>114</v>
      </c>
      <c r="E20" s="92">
        <f t="shared" si="0"/>
        <v>77000</v>
      </c>
      <c r="F20" s="92">
        <f t="shared" si="0"/>
        <v>114000</v>
      </c>
      <c r="J20" s="94">
        <v>4</v>
      </c>
      <c r="K20" s="94">
        <v>92500</v>
      </c>
      <c r="L20" s="94">
        <v>90000</v>
      </c>
      <c r="M20" s="94">
        <v>97000</v>
      </c>
      <c r="N20" s="94">
        <v>60000000</v>
      </c>
      <c r="P20" s="94">
        <v>4</v>
      </c>
      <c r="Q20">
        <f t="shared" si="1"/>
        <v>92.5</v>
      </c>
      <c r="R20">
        <f t="shared" si="1"/>
        <v>90</v>
      </c>
      <c r="S20">
        <f t="shared" si="1"/>
        <v>97</v>
      </c>
      <c r="T20">
        <f t="shared" si="1"/>
        <v>60000</v>
      </c>
    </row>
    <row r="21" spans="3:22" x14ac:dyDescent="0.3">
      <c r="C21" s="92">
        <v>77</v>
      </c>
      <c r="D21" s="92">
        <v>72</v>
      </c>
      <c r="E21" s="92">
        <f t="shared" si="0"/>
        <v>77000</v>
      </c>
      <c r="F21" s="92">
        <f t="shared" si="0"/>
        <v>72000</v>
      </c>
      <c r="J21" s="94">
        <v>5</v>
      </c>
      <c r="K21" s="94">
        <v>88500</v>
      </c>
      <c r="L21" s="94">
        <v>91500</v>
      </c>
      <c r="M21" s="94">
        <v>95500</v>
      </c>
      <c r="N21" s="94">
        <v>476500000</v>
      </c>
      <c r="P21" s="94">
        <v>5</v>
      </c>
      <c r="Q21">
        <f t="shared" si="1"/>
        <v>88.5</v>
      </c>
      <c r="R21">
        <f t="shared" si="1"/>
        <v>91.5</v>
      </c>
      <c r="S21">
        <f t="shared" si="1"/>
        <v>95.5</v>
      </c>
      <c r="T21">
        <f t="shared" si="1"/>
        <v>476500</v>
      </c>
    </row>
    <row r="22" spans="3:22" x14ac:dyDescent="0.3">
      <c r="C22" s="92">
        <v>84</v>
      </c>
      <c r="D22" s="92">
        <v>85</v>
      </c>
      <c r="E22" s="92">
        <f t="shared" si="0"/>
        <v>84000</v>
      </c>
      <c r="F22" s="92">
        <f t="shared" si="0"/>
        <v>85000</v>
      </c>
      <c r="J22" s="94">
        <v>6</v>
      </c>
      <c r="K22" s="94">
        <v>74500</v>
      </c>
      <c r="L22" s="94">
        <v>84500</v>
      </c>
      <c r="M22" s="94">
        <v>103500</v>
      </c>
      <c r="N22" s="94">
        <v>107500000000</v>
      </c>
      <c r="P22" s="94">
        <v>6</v>
      </c>
      <c r="Q22">
        <f t="shared" si="1"/>
        <v>74.5</v>
      </c>
      <c r="R22">
        <f t="shared" si="1"/>
        <v>84.5</v>
      </c>
      <c r="S22">
        <f t="shared" si="1"/>
        <v>103.5</v>
      </c>
      <c r="T22">
        <f t="shared" si="1"/>
        <v>107500000</v>
      </c>
    </row>
    <row r="23" spans="3:22" x14ac:dyDescent="0.3">
      <c r="C23" s="92">
        <v>112</v>
      </c>
      <c r="D23" s="92">
        <v>95</v>
      </c>
      <c r="E23" s="92">
        <f t="shared" si="0"/>
        <v>112000</v>
      </c>
      <c r="F23" s="92">
        <f t="shared" si="0"/>
        <v>95000</v>
      </c>
      <c r="J23" s="94">
        <v>24</v>
      </c>
      <c r="K23" s="94">
        <v>102000000</v>
      </c>
      <c r="L23" s="94">
        <v>174500000</v>
      </c>
      <c r="M23" s="94">
        <v>322000000</v>
      </c>
      <c r="N23" s="94">
        <v>8.65E+16</v>
      </c>
      <c r="P23" s="94">
        <v>24</v>
      </c>
      <c r="Q23">
        <f t="shared" si="1"/>
        <v>102000</v>
      </c>
      <c r="R23">
        <f t="shared" si="1"/>
        <v>174500</v>
      </c>
      <c r="S23">
        <f t="shared" si="1"/>
        <v>322000</v>
      </c>
      <c r="T23" s="96">
        <f>N23/1000</f>
        <v>86500000000000</v>
      </c>
      <c r="V23">
        <f>T23/1000000000000</f>
        <v>86.5</v>
      </c>
    </row>
    <row r="24" spans="3:22" x14ac:dyDescent="0.3">
      <c r="C24" s="92">
        <v>106</v>
      </c>
      <c r="D24" s="92">
        <v>98</v>
      </c>
      <c r="E24" s="92">
        <f t="shared" si="0"/>
        <v>106000</v>
      </c>
      <c r="F24" s="92">
        <f t="shared" si="0"/>
        <v>98000</v>
      </c>
    </row>
    <row r="25" spans="3:22" x14ac:dyDescent="0.3">
      <c r="C25" s="92">
        <v>177</v>
      </c>
      <c r="D25" s="92">
        <v>172</v>
      </c>
      <c r="E25" s="92">
        <f t="shared" si="0"/>
        <v>177000</v>
      </c>
      <c r="F25" s="92">
        <f t="shared" si="0"/>
        <v>172000</v>
      </c>
    </row>
    <row r="26" spans="3:22" x14ac:dyDescent="0.3">
      <c r="C26" s="92">
        <v>306</v>
      </c>
      <c r="D26" s="92">
        <v>338</v>
      </c>
      <c r="E26" s="92">
        <f t="shared" si="0"/>
        <v>306000</v>
      </c>
      <c r="F26" s="92">
        <f t="shared" si="0"/>
        <v>338000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B14F2-3537-4285-AFE7-8101504904A8}">
  <dimension ref="E2:O27"/>
  <sheetViews>
    <sheetView workbookViewId="0">
      <selection activeCell="G8" sqref="G8"/>
    </sheetView>
  </sheetViews>
  <sheetFormatPr defaultRowHeight="14.4" x14ac:dyDescent="0.3"/>
  <cols>
    <col min="5" max="8" width="8.88671875" style="97"/>
    <col min="12" max="12" width="10.5546875" bestFit="1" customWidth="1"/>
    <col min="13" max="14" width="11.5546875" bestFit="1" customWidth="1"/>
    <col min="15" max="15" width="14.6640625" bestFit="1" customWidth="1"/>
  </cols>
  <sheetData>
    <row r="2" spans="5:15" x14ac:dyDescent="0.3">
      <c r="M2" t="s">
        <v>71</v>
      </c>
    </row>
    <row r="3" spans="5:15" x14ac:dyDescent="0.3">
      <c r="E3" s="97" t="s">
        <v>72</v>
      </c>
      <c r="F3" s="97" t="s">
        <v>73</v>
      </c>
      <c r="G3" s="97" t="s">
        <v>74</v>
      </c>
      <c r="H3" s="97" t="s">
        <v>75</v>
      </c>
    </row>
    <row r="4" spans="5:15" x14ac:dyDescent="0.3">
      <c r="E4" s="97">
        <v>314</v>
      </c>
      <c r="F4" s="97">
        <v>560</v>
      </c>
      <c r="G4" s="97">
        <f>E4*1000</f>
        <v>314000</v>
      </c>
      <c r="H4" s="97">
        <f>F4*1000</f>
        <v>560000</v>
      </c>
      <c r="K4" s="93"/>
      <c r="L4" s="93" t="s">
        <v>67</v>
      </c>
      <c r="M4" s="93" t="s">
        <v>68</v>
      </c>
      <c r="N4" s="93" t="s">
        <v>69</v>
      </c>
      <c r="O4" s="93" t="s">
        <v>70</v>
      </c>
    </row>
    <row r="5" spans="5:15" x14ac:dyDescent="0.3">
      <c r="E5" s="97">
        <v>310</v>
      </c>
      <c r="F5" s="97">
        <v>345</v>
      </c>
      <c r="G5" s="97">
        <f t="shared" ref="G5:H24" si="0">E5*1000</f>
        <v>310000</v>
      </c>
      <c r="H5" s="97">
        <f t="shared" si="0"/>
        <v>345000</v>
      </c>
      <c r="K5" s="94">
        <v>0</v>
      </c>
      <c r="L5" s="98">
        <v>437000</v>
      </c>
      <c r="M5" s="98">
        <v>327500</v>
      </c>
      <c r="N5" s="98">
        <v>404500</v>
      </c>
      <c r="O5" s="98">
        <v>1110000</v>
      </c>
    </row>
    <row r="6" spans="5:15" x14ac:dyDescent="0.3">
      <c r="E6" s="97">
        <v>412</v>
      </c>
      <c r="F6" s="97">
        <v>397</v>
      </c>
      <c r="G6" s="97">
        <f t="shared" si="0"/>
        <v>412000</v>
      </c>
      <c r="H6" s="97">
        <f t="shared" si="0"/>
        <v>397000</v>
      </c>
      <c r="K6" s="94">
        <v>1</v>
      </c>
      <c r="L6" s="98">
        <v>344000</v>
      </c>
      <c r="M6" s="98">
        <v>311000</v>
      </c>
      <c r="N6" s="98">
        <v>507500</v>
      </c>
      <c r="O6" s="98">
        <v>807000</v>
      </c>
    </row>
    <row r="7" spans="5:15" x14ac:dyDescent="0.3">
      <c r="E7" s="97">
        <v>332</v>
      </c>
      <c r="F7" s="97">
        <v>356</v>
      </c>
      <c r="G7" s="97">
        <f t="shared" si="0"/>
        <v>332000</v>
      </c>
      <c r="H7" s="97">
        <f t="shared" si="0"/>
        <v>356000</v>
      </c>
      <c r="K7" s="94">
        <v>2</v>
      </c>
      <c r="L7" s="98">
        <v>359000</v>
      </c>
      <c r="M7" s="98">
        <v>420000</v>
      </c>
      <c r="N7" s="98">
        <v>588000</v>
      </c>
      <c r="O7" s="98">
        <v>992000</v>
      </c>
    </row>
    <row r="8" spans="5:15" x14ac:dyDescent="0.3">
      <c r="E8" s="97">
        <v>300</v>
      </c>
      <c r="F8" s="97">
        <v>322</v>
      </c>
      <c r="G8" s="97">
        <f t="shared" si="0"/>
        <v>300000</v>
      </c>
      <c r="H8" s="97">
        <f t="shared" si="0"/>
        <v>322000</v>
      </c>
      <c r="K8" s="94">
        <v>3</v>
      </c>
      <c r="L8" s="98">
        <v>334000</v>
      </c>
      <c r="M8" s="98">
        <v>412500</v>
      </c>
      <c r="N8" s="98">
        <v>605000</v>
      </c>
      <c r="O8" s="98">
        <v>24000000</v>
      </c>
    </row>
    <row r="9" spans="5:15" x14ac:dyDescent="0.3">
      <c r="E9" s="97">
        <v>443</v>
      </c>
      <c r="F9" s="97">
        <v>572</v>
      </c>
      <c r="G9" s="97">
        <f t="shared" si="0"/>
        <v>443000</v>
      </c>
      <c r="H9" s="97">
        <f t="shared" si="0"/>
        <v>572000</v>
      </c>
      <c r="K9" s="94">
        <v>4</v>
      </c>
      <c r="L9" s="98">
        <v>255000</v>
      </c>
      <c r="M9" s="98">
        <v>350000</v>
      </c>
      <c r="N9" s="98">
        <v>564000</v>
      </c>
      <c r="O9" s="98">
        <v>33000000</v>
      </c>
    </row>
    <row r="10" spans="5:15" x14ac:dyDescent="0.3">
      <c r="E10" s="97">
        <v>430</v>
      </c>
      <c r="F10" s="97">
        <v>288</v>
      </c>
      <c r="G10" s="97">
        <f t="shared" si="0"/>
        <v>430000</v>
      </c>
      <c r="H10" s="97">
        <f t="shared" si="0"/>
        <v>288000</v>
      </c>
      <c r="K10" s="94">
        <v>5</v>
      </c>
      <c r="L10" s="98">
        <v>190000</v>
      </c>
      <c r="M10" s="98">
        <v>346000</v>
      </c>
      <c r="N10" s="98">
        <v>524000</v>
      </c>
      <c r="O10" s="98">
        <v>8500000000</v>
      </c>
    </row>
    <row r="11" spans="5:15" x14ac:dyDescent="0.3">
      <c r="E11" s="97">
        <v>416</v>
      </c>
      <c r="F11" s="97">
        <v>424</v>
      </c>
      <c r="G11" s="97">
        <f t="shared" si="0"/>
        <v>416000</v>
      </c>
      <c r="H11" s="97">
        <f t="shared" si="0"/>
        <v>424000</v>
      </c>
      <c r="K11" s="94">
        <v>6</v>
      </c>
      <c r="L11" s="98">
        <v>170000</v>
      </c>
      <c r="M11" s="98">
        <v>346000</v>
      </c>
      <c r="N11" s="98">
        <v>533000</v>
      </c>
      <c r="O11" s="98">
        <v>10500000000</v>
      </c>
    </row>
    <row r="12" spans="5:15" x14ac:dyDescent="0.3">
      <c r="E12" s="97">
        <v>564</v>
      </c>
      <c r="F12" s="97">
        <v>612</v>
      </c>
      <c r="G12" s="97">
        <f t="shared" si="0"/>
        <v>564000</v>
      </c>
      <c r="H12" s="97">
        <f t="shared" si="0"/>
        <v>612000</v>
      </c>
      <c r="K12" s="94">
        <v>24</v>
      </c>
      <c r="L12" s="98">
        <v>6000000</v>
      </c>
      <c r="M12" s="98">
        <v>12500000</v>
      </c>
      <c r="N12" s="98">
        <v>34000000</v>
      </c>
      <c r="O12" s="98">
        <v>49000000000</v>
      </c>
    </row>
    <row r="13" spans="5:15" x14ac:dyDescent="0.3">
      <c r="E13" s="97">
        <v>260</v>
      </c>
      <c r="F13" s="97">
        <v>408</v>
      </c>
      <c r="G13" s="97">
        <f t="shared" si="0"/>
        <v>260000</v>
      </c>
      <c r="H13" s="97">
        <f t="shared" si="0"/>
        <v>408000</v>
      </c>
    </row>
    <row r="14" spans="5:15" x14ac:dyDescent="0.3">
      <c r="E14" s="97">
        <v>457</v>
      </c>
      <c r="F14" s="97">
        <v>368</v>
      </c>
      <c r="G14" s="97">
        <f t="shared" si="0"/>
        <v>457000</v>
      </c>
      <c r="H14" s="97">
        <f t="shared" si="0"/>
        <v>368000</v>
      </c>
      <c r="M14" t="s">
        <v>76</v>
      </c>
    </row>
    <row r="15" spans="5:15" x14ac:dyDescent="0.3">
      <c r="E15" s="97">
        <v>720</v>
      </c>
      <c r="F15" s="97">
        <v>490</v>
      </c>
      <c r="G15" s="97">
        <f t="shared" si="0"/>
        <v>720000</v>
      </c>
      <c r="H15" s="97">
        <f t="shared" si="0"/>
        <v>490000</v>
      </c>
    </row>
    <row r="16" spans="5:15" x14ac:dyDescent="0.3">
      <c r="E16" s="97">
        <v>286</v>
      </c>
      <c r="F16" s="97">
        <v>224</v>
      </c>
      <c r="G16" s="97">
        <f t="shared" si="0"/>
        <v>286000</v>
      </c>
      <c r="H16" s="97">
        <f t="shared" si="0"/>
        <v>224000</v>
      </c>
      <c r="K16" s="93"/>
      <c r="L16" s="93" t="s">
        <v>67</v>
      </c>
      <c r="M16" s="93" t="s">
        <v>68</v>
      </c>
      <c r="N16" s="93" t="s">
        <v>69</v>
      </c>
      <c r="O16" s="93" t="s">
        <v>70</v>
      </c>
    </row>
    <row r="17" spans="5:15" x14ac:dyDescent="0.3">
      <c r="E17" s="97">
        <v>356</v>
      </c>
      <c r="F17" s="97">
        <v>344</v>
      </c>
      <c r="G17" s="97">
        <f t="shared" si="0"/>
        <v>356000</v>
      </c>
      <c r="H17" s="97">
        <f t="shared" si="0"/>
        <v>344000</v>
      </c>
      <c r="K17" s="94">
        <v>0</v>
      </c>
      <c r="L17" s="95">
        <v>5.6404814369704201</v>
      </c>
      <c r="M17" s="95">
        <v>5.5152113043278002</v>
      </c>
      <c r="N17" s="95">
        <v>5.6069185259482897</v>
      </c>
      <c r="O17" s="95">
        <v>6.0453229787866603</v>
      </c>
    </row>
    <row r="18" spans="5:15" x14ac:dyDescent="0.3">
      <c r="E18" s="97">
        <v>676</v>
      </c>
      <c r="F18" s="97">
        <v>452</v>
      </c>
      <c r="G18" s="97">
        <f t="shared" si="0"/>
        <v>676000</v>
      </c>
      <c r="H18" s="97">
        <f t="shared" si="0"/>
        <v>452000</v>
      </c>
      <c r="K18" s="94">
        <v>1</v>
      </c>
      <c r="L18" s="95">
        <v>5.53655844257153</v>
      </c>
      <c r="M18" s="95">
        <v>5.4927603890268397</v>
      </c>
      <c r="N18" s="95">
        <v>5.7054360465852501</v>
      </c>
      <c r="O18" s="95">
        <v>5.9068735347220702</v>
      </c>
    </row>
    <row r="19" spans="5:15" x14ac:dyDescent="0.3">
      <c r="E19" s="97">
        <v>140</v>
      </c>
      <c r="F19" s="97">
        <v>240</v>
      </c>
      <c r="G19" s="97">
        <f t="shared" si="0"/>
        <v>140000</v>
      </c>
      <c r="H19" s="97">
        <f t="shared" si="0"/>
        <v>240000</v>
      </c>
      <c r="K19" s="94">
        <v>2</v>
      </c>
      <c r="L19" s="95">
        <v>5.5550944485783198</v>
      </c>
      <c r="M19" s="95">
        <v>5.6232492903978999</v>
      </c>
      <c r="N19" s="95">
        <v>5.7693773260761398</v>
      </c>
      <c r="O19" s="95">
        <v>5.9965116721541802</v>
      </c>
    </row>
    <row r="20" spans="5:15" x14ac:dyDescent="0.3">
      <c r="E20" s="97">
        <v>316</v>
      </c>
      <c r="F20" s="97">
        <v>376</v>
      </c>
      <c r="G20" s="97">
        <f t="shared" si="0"/>
        <v>316000</v>
      </c>
      <c r="H20" s="97">
        <f t="shared" si="0"/>
        <v>376000</v>
      </c>
      <c r="K20" s="94">
        <v>3</v>
      </c>
      <c r="L20" s="95">
        <v>5.5237464668115601</v>
      </c>
      <c r="M20" s="95">
        <v>5.6154239528859398</v>
      </c>
      <c r="N20" s="95">
        <v>5.7817553746524704</v>
      </c>
      <c r="O20" s="95">
        <v>7.3802112417116099</v>
      </c>
    </row>
    <row r="21" spans="5:15" x14ac:dyDescent="0.3">
      <c r="E21" s="97">
        <v>624</v>
      </c>
      <c r="F21" s="97">
        <v>424</v>
      </c>
      <c r="G21" s="97">
        <f t="shared" si="0"/>
        <v>624000</v>
      </c>
      <c r="H21" s="97">
        <f t="shared" si="0"/>
        <v>424000</v>
      </c>
      <c r="K21" s="94">
        <v>4</v>
      </c>
      <c r="L21" s="95">
        <v>5.4065401804339599</v>
      </c>
      <c r="M21" s="95">
        <v>5.5440680443502801</v>
      </c>
      <c r="N21" s="95">
        <v>5.7512791039833404</v>
      </c>
      <c r="O21" s="95">
        <v>7.5185139398778897</v>
      </c>
    </row>
    <row r="22" spans="5:15" x14ac:dyDescent="0.3">
      <c r="E22" s="97">
        <v>120</v>
      </c>
      <c r="F22" s="97">
        <v>220</v>
      </c>
      <c r="G22" s="97">
        <f t="shared" si="0"/>
        <v>120000</v>
      </c>
      <c r="H22" s="97">
        <f t="shared" si="0"/>
        <v>220000</v>
      </c>
      <c r="K22" s="94">
        <v>5</v>
      </c>
      <c r="L22" s="95">
        <v>5.2787536009528297</v>
      </c>
      <c r="M22" s="95">
        <v>5.5390760987927798</v>
      </c>
      <c r="N22" s="95">
        <v>5.7193312869837296</v>
      </c>
      <c r="O22" s="95">
        <v>9.9294189257142893</v>
      </c>
    </row>
    <row r="23" spans="5:15" x14ac:dyDescent="0.3">
      <c r="E23" s="97">
        <v>348</v>
      </c>
      <c r="F23" s="97">
        <v>344</v>
      </c>
      <c r="G23" s="97">
        <f t="shared" si="0"/>
        <v>348000</v>
      </c>
      <c r="H23" s="97">
        <f t="shared" si="0"/>
        <v>344000</v>
      </c>
      <c r="K23" s="94">
        <v>6</v>
      </c>
      <c r="L23" s="95">
        <v>5.2304489213782697</v>
      </c>
      <c r="M23" s="95">
        <v>5.5390760987927798</v>
      </c>
      <c r="N23" s="95">
        <v>5.7267272090265697</v>
      </c>
      <c r="O23" s="95">
        <v>10.021189299069899</v>
      </c>
    </row>
    <row r="24" spans="5:15" x14ac:dyDescent="0.3">
      <c r="E24" s="97">
        <v>552</v>
      </c>
      <c r="F24" s="97">
        <v>514</v>
      </c>
      <c r="G24" s="97">
        <f t="shared" si="0"/>
        <v>552000</v>
      </c>
      <c r="H24" s="97">
        <f t="shared" si="0"/>
        <v>514000</v>
      </c>
      <c r="K24" s="94">
        <v>24</v>
      </c>
      <c r="L24" s="95">
        <v>6.7781512503836403</v>
      </c>
      <c r="M24" s="95">
        <v>7.0969100130080598</v>
      </c>
      <c r="N24" s="95">
        <v>7.5314789170422598</v>
      </c>
      <c r="O24" s="95">
        <v>10.6901960800285</v>
      </c>
    </row>
    <row r="25" spans="5:15" x14ac:dyDescent="0.3">
      <c r="E25" s="97">
        <v>5</v>
      </c>
      <c r="F25" s="97">
        <v>7</v>
      </c>
      <c r="G25" s="97">
        <f>E25*1000000</f>
        <v>5000000</v>
      </c>
      <c r="H25" s="97">
        <f>F25*1000000</f>
        <v>7000000</v>
      </c>
    </row>
    <row r="26" spans="5:15" x14ac:dyDescent="0.3">
      <c r="E26" s="97">
        <v>14</v>
      </c>
      <c r="F26" s="97">
        <v>11</v>
      </c>
      <c r="G26" s="97">
        <f t="shared" ref="G26:H27" si="1">E26*1000000</f>
        <v>14000000</v>
      </c>
      <c r="H26" s="97">
        <f t="shared" si="1"/>
        <v>11000000</v>
      </c>
    </row>
    <row r="27" spans="5:15" x14ac:dyDescent="0.3">
      <c r="E27" s="97">
        <v>31</v>
      </c>
      <c r="F27" s="97">
        <v>37</v>
      </c>
      <c r="G27" s="97">
        <f t="shared" si="1"/>
        <v>31000000</v>
      </c>
      <c r="H27" s="97">
        <f t="shared" si="1"/>
        <v>37000000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F88EB-9E42-4722-AD3B-8E5C68B0147F}">
  <dimension ref="C2:M27"/>
  <sheetViews>
    <sheetView workbookViewId="0">
      <selection activeCell="G8" sqref="G8"/>
    </sheetView>
  </sheetViews>
  <sheetFormatPr defaultRowHeight="14.4" x14ac:dyDescent="0.3"/>
  <cols>
    <col min="5" max="6" width="17.77734375" bestFit="1" customWidth="1"/>
    <col min="10" max="12" width="16.6640625" bestFit="1" customWidth="1"/>
    <col min="13" max="13" width="21.88671875" bestFit="1" customWidth="1"/>
  </cols>
  <sheetData>
    <row r="2" spans="3:13" x14ac:dyDescent="0.3">
      <c r="J2" t="s">
        <v>71</v>
      </c>
    </row>
    <row r="3" spans="3:13" x14ac:dyDescent="0.3">
      <c r="C3" t="s">
        <v>77</v>
      </c>
      <c r="D3" t="s">
        <v>73</v>
      </c>
      <c r="E3" t="s">
        <v>78</v>
      </c>
      <c r="F3" t="s">
        <v>79</v>
      </c>
    </row>
    <row r="4" spans="3:13" x14ac:dyDescent="0.3">
      <c r="C4">
        <v>6</v>
      </c>
      <c r="D4">
        <v>4</v>
      </c>
      <c r="E4" s="99">
        <f>C4*1000000</f>
        <v>6000000</v>
      </c>
      <c r="F4" s="99">
        <f>D4*1000000</f>
        <v>4000000</v>
      </c>
      <c r="I4" s="93"/>
      <c r="J4" s="93" t="s">
        <v>67</v>
      </c>
      <c r="K4" s="93" t="s">
        <v>68</v>
      </c>
      <c r="L4" s="93" t="s">
        <v>69</v>
      </c>
      <c r="M4" s="93" t="s">
        <v>70</v>
      </c>
    </row>
    <row r="5" spans="3:13" x14ac:dyDescent="0.3">
      <c r="C5">
        <v>12</v>
      </c>
      <c r="D5">
        <v>16</v>
      </c>
      <c r="E5" s="99">
        <f t="shared" ref="E5:F24" si="0">C5*1000000</f>
        <v>12000000</v>
      </c>
      <c r="F5" s="99">
        <f t="shared" si="0"/>
        <v>16000000</v>
      </c>
      <c r="I5" s="94">
        <v>0</v>
      </c>
      <c r="J5" s="98">
        <v>5000000</v>
      </c>
      <c r="K5" s="98">
        <v>14000000</v>
      </c>
      <c r="L5" s="98">
        <v>11000000</v>
      </c>
      <c r="M5" s="98">
        <v>4000000</v>
      </c>
    </row>
    <row r="6" spans="3:13" x14ac:dyDescent="0.3">
      <c r="C6">
        <v>17</v>
      </c>
      <c r="D6">
        <v>5</v>
      </c>
      <c r="E6" s="99">
        <f t="shared" si="0"/>
        <v>17000000</v>
      </c>
      <c r="F6" s="99">
        <f t="shared" si="0"/>
        <v>5000000</v>
      </c>
      <c r="I6" s="94">
        <v>1</v>
      </c>
      <c r="J6" s="98">
        <v>3500000</v>
      </c>
      <c r="K6" s="98">
        <v>1500000</v>
      </c>
      <c r="L6" s="98">
        <v>1000000</v>
      </c>
      <c r="M6" s="98">
        <v>10000000</v>
      </c>
    </row>
    <row r="7" spans="3:13" x14ac:dyDescent="0.3">
      <c r="C7">
        <v>2</v>
      </c>
      <c r="D7">
        <v>5</v>
      </c>
      <c r="E7" s="99">
        <f t="shared" si="0"/>
        <v>2000000</v>
      </c>
      <c r="F7" s="99">
        <f t="shared" si="0"/>
        <v>5000000</v>
      </c>
      <c r="I7" s="94">
        <v>2</v>
      </c>
      <c r="J7" s="98">
        <v>16000000</v>
      </c>
      <c r="K7" s="98">
        <v>12500000</v>
      </c>
      <c r="L7" s="98">
        <v>28000000</v>
      </c>
      <c r="M7" s="98">
        <v>56000000</v>
      </c>
    </row>
    <row r="8" spans="3:13" x14ac:dyDescent="0.3">
      <c r="C8">
        <v>1</v>
      </c>
      <c r="D8">
        <v>2</v>
      </c>
      <c r="E8" s="99">
        <f t="shared" si="0"/>
        <v>1000000</v>
      </c>
      <c r="F8" s="99">
        <f t="shared" si="0"/>
        <v>2000000</v>
      </c>
      <c r="I8" s="94">
        <v>3</v>
      </c>
      <c r="J8" s="98">
        <v>16000000</v>
      </c>
      <c r="K8" s="98">
        <v>20500000</v>
      </c>
      <c r="L8" s="98">
        <v>20500000</v>
      </c>
      <c r="M8" s="98">
        <v>4000000000</v>
      </c>
    </row>
    <row r="9" spans="3:13" x14ac:dyDescent="0.3">
      <c r="C9">
        <v>1</v>
      </c>
      <c r="D9">
        <v>1</v>
      </c>
      <c r="E9" s="99">
        <f t="shared" si="0"/>
        <v>1000000</v>
      </c>
      <c r="F9" s="99">
        <f t="shared" si="0"/>
        <v>1000000</v>
      </c>
      <c r="I9" s="94">
        <v>4</v>
      </c>
      <c r="J9" s="98">
        <v>5500000</v>
      </c>
      <c r="K9" s="98">
        <v>3500000</v>
      </c>
      <c r="L9" s="98">
        <v>12500000</v>
      </c>
      <c r="M9" s="98">
        <v>8000000000</v>
      </c>
    </row>
    <row r="10" spans="3:13" x14ac:dyDescent="0.3">
      <c r="C10">
        <v>11</v>
      </c>
      <c r="D10">
        <v>21</v>
      </c>
      <c r="E10" s="99">
        <f t="shared" si="0"/>
        <v>11000000</v>
      </c>
      <c r="F10" s="99">
        <f t="shared" si="0"/>
        <v>21000000</v>
      </c>
      <c r="I10" s="94">
        <v>5</v>
      </c>
      <c r="J10" s="98">
        <v>28000000</v>
      </c>
      <c r="K10" s="98">
        <v>32500000</v>
      </c>
      <c r="L10" s="98">
        <v>38000000</v>
      </c>
      <c r="M10" s="98">
        <v>19000000000</v>
      </c>
    </row>
    <row r="11" spans="3:13" x14ac:dyDescent="0.3">
      <c r="C11">
        <v>14</v>
      </c>
      <c r="D11">
        <v>11</v>
      </c>
      <c r="E11" s="99">
        <f t="shared" si="0"/>
        <v>14000000</v>
      </c>
      <c r="F11" s="99">
        <f t="shared" si="0"/>
        <v>11000000</v>
      </c>
      <c r="I11" s="94">
        <v>6</v>
      </c>
      <c r="J11" s="98">
        <v>20000000</v>
      </c>
      <c r="K11" s="98">
        <v>88500000</v>
      </c>
      <c r="L11" s="98">
        <v>331500000</v>
      </c>
      <c r="M11" s="98">
        <v>99500000000</v>
      </c>
    </row>
    <row r="12" spans="3:13" x14ac:dyDescent="0.3">
      <c r="C12">
        <v>30</v>
      </c>
      <c r="D12">
        <v>26</v>
      </c>
      <c r="E12" s="99">
        <f t="shared" si="0"/>
        <v>30000000</v>
      </c>
      <c r="F12" s="99">
        <f t="shared" si="0"/>
        <v>26000000</v>
      </c>
      <c r="I12" s="94">
        <v>24</v>
      </c>
      <c r="J12" s="98">
        <v>1280000000000</v>
      </c>
      <c r="K12" s="98">
        <v>2220000000000</v>
      </c>
      <c r="L12" s="98">
        <v>1855000000000</v>
      </c>
      <c r="M12" s="98">
        <v>2.77E+17</v>
      </c>
    </row>
    <row r="13" spans="3:13" x14ac:dyDescent="0.3">
      <c r="C13">
        <v>11</v>
      </c>
      <c r="D13">
        <v>21</v>
      </c>
      <c r="E13" s="99">
        <f t="shared" si="0"/>
        <v>11000000</v>
      </c>
      <c r="F13" s="99">
        <f t="shared" si="0"/>
        <v>21000000</v>
      </c>
    </row>
    <row r="14" spans="3:13" x14ac:dyDescent="0.3">
      <c r="C14">
        <v>30</v>
      </c>
      <c r="D14">
        <v>11</v>
      </c>
      <c r="E14" s="99">
        <f t="shared" si="0"/>
        <v>30000000</v>
      </c>
      <c r="F14" s="99">
        <f t="shared" si="0"/>
        <v>11000000</v>
      </c>
    </row>
    <row r="15" spans="3:13" x14ac:dyDescent="0.3">
      <c r="C15">
        <v>40</v>
      </c>
      <c r="D15">
        <v>1</v>
      </c>
      <c r="E15" s="99">
        <f t="shared" si="0"/>
        <v>40000000</v>
      </c>
      <c r="F15" s="99">
        <f t="shared" si="0"/>
        <v>1000000</v>
      </c>
      <c r="J15" s="95">
        <v>6.6989700043360196</v>
      </c>
      <c r="K15" s="95">
        <v>7.14612803567824</v>
      </c>
      <c r="L15" s="95">
        <v>7.0413926851582298</v>
      </c>
      <c r="M15" s="95">
        <v>6.6020599913279598</v>
      </c>
    </row>
    <row r="16" spans="3:13" x14ac:dyDescent="0.3">
      <c r="C16">
        <v>1</v>
      </c>
      <c r="D16">
        <v>10</v>
      </c>
      <c r="E16" s="99">
        <f t="shared" si="0"/>
        <v>1000000</v>
      </c>
      <c r="F16" s="99">
        <f t="shared" si="0"/>
        <v>10000000</v>
      </c>
      <c r="J16" s="95">
        <v>6.5440680443502801</v>
      </c>
      <c r="K16" s="95">
        <v>6.1760912590556796</v>
      </c>
      <c r="L16" s="95">
        <v>6</v>
      </c>
      <c r="M16" s="95">
        <v>7</v>
      </c>
    </row>
    <row r="17" spans="3:13" x14ac:dyDescent="0.3">
      <c r="C17">
        <v>6</v>
      </c>
      <c r="D17">
        <v>1</v>
      </c>
      <c r="E17" s="99">
        <f t="shared" si="0"/>
        <v>6000000</v>
      </c>
      <c r="F17" s="99">
        <f t="shared" si="0"/>
        <v>1000000</v>
      </c>
      <c r="J17" s="95">
        <v>7.2041199826559303</v>
      </c>
      <c r="K17" s="95">
        <v>7.0969100130080598</v>
      </c>
      <c r="L17" s="95">
        <v>7.4471580313422203</v>
      </c>
      <c r="M17" s="95">
        <v>7.7481880270061998</v>
      </c>
    </row>
    <row r="18" spans="3:13" x14ac:dyDescent="0.3">
      <c r="C18">
        <v>14</v>
      </c>
      <c r="D18">
        <v>11</v>
      </c>
      <c r="E18" s="99">
        <f t="shared" si="0"/>
        <v>14000000</v>
      </c>
      <c r="F18" s="99">
        <f t="shared" si="0"/>
        <v>11000000</v>
      </c>
      <c r="J18" s="95">
        <v>7.2041199826559303</v>
      </c>
      <c r="K18" s="95">
        <v>7.3117538610557498</v>
      </c>
      <c r="L18" s="95">
        <v>7.3117538610557498</v>
      </c>
      <c r="M18" s="95">
        <v>9.6020599913279607</v>
      </c>
    </row>
    <row r="19" spans="3:13" x14ac:dyDescent="0.3">
      <c r="C19">
        <v>14</v>
      </c>
      <c r="D19">
        <v>42</v>
      </c>
      <c r="E19" s="99">
        <f t="shared" si="0"/>
        <v>14000000</v>
      </c>
      <c r="F19" s="99">
        <f t="shared" si="0"/>
        <v>42000000</v>
      </c>
      <c r="J19" s="95">
        <v>6.7403626894942397</v>
      </c>
      <c r="K19" s="95">
        <v>6.5440680443502801</v>
      </c>
      <c r="L19" s="95">
        <v>7.0969100130080598</v>
      </c>
      <c r="M19" s="95">
        <v>9.9030899869919402</v>
      </c>
    </row>
    <row r="20" spans="3:13" x14ac:dyDescent="0.3">
      <c r="C20">
        <v>20</v>
      </c>
      <c r="D20">
        <v>45</v>
      </c>
      <c r="E20" s="99">
        <f t="shared" si="0"/>
        <v>20000000</v>
      </c>
      <c r="F20" s="99">
        <f t="shared" si="0"/>
        <v>45000000</v>
      </c>
      <c r="J20" s="95">
        <v>7.4471580313422203</v>
      </c>
      <c r="K20" s="95">
        <v>7.51188336097887</v>
      </c>
      <c r="L20" s="95">
        <v>7.5797835966168101</v>
      </c>
      <c r="M20" s="95">
        <v>10.2787536009528</v>
      </c>
    </row>
    <row r="21" spans="3:13" x14ac:dyDescent="0.3">
      <c r="C21">
        <v>37</v>
      </c>
      <c r="D21">
        <v>39</v>
      </c>
      <c r="E21" s="99">
        <f t="shared" si="0"/>
        <v>37000000</v>
      </c>
      <c r="F21" s="99">
        <f t="shared" si="0"/>
        <v>39000000</v>
      </c>
      <c r="J21" s="95">
        <v>7.3010299956639804</v>
      </c>
      <c r="K21" s="95">
        <v>7.9469432706978296</v>
      </c>
      <c r="L21" s="95">
        <v>8.5204835327407906</v>
      </c>
      <c r="M21" s="95">
        <v>10.9978230807457</v>
      </c>
    </row>
    <row r="22" spans="3:13" x14ac:dyDescent="0.3">
      <c r="C22">
        <v>30</v>
      </c>
      <c r="D22">
        <v>10</v>
      </c>
      <c r="E22" s="99">
        <f t="shared" si="0"/>
        <v>30000000</v>
      </c>
      <c r="F22" s="99">
        <f t="shared" si="0"/>
        <v>10000000</v>
      </c>
      <c r="J22" s="95">
        <v>12.107209969647901</v>
      </c>
      <c r="K22" s="95">
        <v>12.3463529744506</v>
      </c>
      <c r="L22" s="95">
        <v>12.268343913951099</v>
      </c>
      <c r="M22" s="95">
        <v>17.442479769064398</v>
      </c>
    </row>
    <row r="23" spans="3:13" x14ac:dyDescent="0.3">
      <c r="C23">
        <v>84</v>
      </c>
      <c r="D23">
        <v>93</v>
      </c>
      <c r="E23" s="99">
        <f t="shared" si="0"/>
        <v>84000000</v>
      </c>
      <c r="F23" s="99">
        <f t="shared" si="0"/>
        <v>93000000</v>
      </c>
    </row>
    <row r="24" spans="3:13" x14ac:dyDescent="0.3">
      <c r="C24">
        <v>504</v>
      </c>
      <c r="D24">
        <v>159</v>
      </c>
      <c r="E24" s="99">
        <f t="shared" si="0"/>
        <v>504000000</v>
      </c>
      <c r="F24" s="99">
        <f t="shared" si="0"/>
        <v>159000000</v>
      </c>
    </row>
    <row r="25" spans="3:13" x14ac:dyDescent="0.3">
      <c r="C25">
        <v>980</v>
      </c>
      <c r="D25">
        <v>1580</v>
      </c>
      <c r="E25" s="99">
        <f>C25*1000000000</f>
        <v>980000000000</v>
      </c>
      <c r="F25" s="99">
        <f>D25*1000000000</f>
        <v>1580000000000</v>
      </c>
    </row>
    <row r="26" spans="3:13" x14ac:dyDescent="0.3">
      <c r="C26">
        <v>1660</v>
      </c>
      <c r="D26">
        <v>2780</v>
      </c>
      <c r="E26" s="99">
        <f t="shared" ref="E26:F27" si="1">C26*1000000000</f>
        <v>1660000000000</v>
      </c>
      <c r="F26" s="99">
        <f t="shared" si="1"/>
        <v>2780000000000</v>
      </c>
    </row>
    <row r="27" spans="3:13" x14ac:dyDescent="0.3">
      <c r="C27">
        <v>2020</v>
      </c>
      <c r="D27">
        <v>1690</v>
      </c>
      <c r="E27" s="99">
        <f t="shared" si="1"/>
        <v>2020000000000</v>
      </c>
      <c r="F27" s="99">
        <f t="shared" si="1"/>
        <v>1690000000000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96051-BF5D-4C2B-A8EC-B627CE8FB0CE}">
  <dimension ref="B2:K26"/>
  <sheetViews>
    <sheetView tabSelected="1" workbookViewId="0">
      <selection activeCell="J27" sqref="J27"/>
    </sheetView>
  </sheetViews>
  <sheetFormatPr defaultRowHeight="14.4" x14ac:dyDescent="0.3"/>
  <cols>
    <col min="4" max="5" width="12.5546875" bestFit="1" customWidth="1"/>
    <col min="8" max="10" width="12.5546875" bestFit="1" customWidth="1"/>
    <col min="11" max="11" width="21.88671875" bestFit="1" customWidth="1"/>
  </cols>
  <sheetData>
    <row r="2" spans="2:11" x14ac:dyDescent="0.3">
      <c r="B2" t="s">
        <v>40</v>
      </c>
      <c r="C2" t="s">
        <v>39</v>
      </c>
      <c r="D2" t="s">
        <v>65</v>
      </c>
      <c r="E2" t="s">
        <v>80</v>
      </c>
    </row>
    <row r="3" spans="2:11" x14ac:dyDescent="0.3">
      <c r="B3">
        <v>96</v>
      </c>
      <c r="C3">
        <v>57</v>
      </c>
      <c r="D3" s="99">
        <f>B3*1000000</f>
        <v>96000000</v>
      </c>
      <c r="E3" s="99">
        <f>C3*1000000</f>
        <v>57000000</v>
      </c>
    </row>
    <row r="4" spans="2:11" x14ac:dyDescent="0.3">
      <c r="B4">
        <v>83</v>
      </c>
      <c r="C4">
        <v>73</v>
      </c>
      <c r="D4" s="99">
        <f t="shared" ref="D4:E26" si="0">B4*1000000</f>
        <v>83000000</v>
      </c>
      <c r="E4" s="99">
        <f t="shared" si="0"/>
        <v>73000000</v>
      </c>
      <c r="G4" s="93"/>
      <c r="H4" s="93" t="s">
        <v>67</v>
      </c>
      <c r="I4" s="93" t="s">
        <v>68</v>
      </c>
      <c r="J4" s="93" t="s">
        <v>69</v>
      </c>
      <c r="K4" s="93" t="s">
        <v>70</v>
      </c>
    </row>
    <row r="5" spans="2:11" x14ac:dyDescent="0.3">
      <c r="B5">
        <v>34</v>
      </c>
      <c r="C5">
        <v>38</v>
      </c>
      <c r="D5" s="99">
        <f t="shared" si="0"/>
        <v>34000000</v>
      </c>
      <c r="E5" s="99">
        <f t="shared" si="0"/>
        <v>38000000</v>
      </c>
      <c r="G5" s="94">
        <v>0</v>
      </c>
      <c r="H5" s="98">
        <v>76500000</v>
      </c>
      <c r="I5" s="98">
        <v>78000000</v>
      </c>
      <c r="J5" s="98">
        <v>36000000</v>
      </c>
      <c r="K5" s="98">
        <v>71000000</v>
      </c>
    </row>
    <row r="6" spans="2:11" x14ac:dyDescent="0.3">
      <c r="B6">
        <v>48</v>
      </c>
      <c r="C6">
        <v>62</v>
      </c>
      <c r="D6" s="99">
        <f t="shared" si="0"/>
        <v>48000000</v>
      </c>
      <c r="E6" s="99">
        <f t="shared" si="0"/>
        <v>62000000</v>
      </c>
      <c r="G6" s="94">
        <v>1</v>
      </c>
      <c r="H6" s="98">
        <v>55000000</v>
      </c>
      <c r="I6" s="98">
        <v>63000000</v>
      </c>
      <c r="J6" s="98">
        <v>71500000</v>
      </c>
      <c r="K6" s="98">
        <v>98500000</v>
      </c>
    </row>
    <row r="7" spans="2:11" x14ac:dyDescent="0.3">
      <c r="B7">
        <v>42</v>
      </c>
      <c r="C7">
        <v>84</v>
      </c>
      <c r="D7" s="99">
        <f t="shared" si="0"/>
        <v>42000000</v>
      </c>
      <c r="E7" s="99">
        <f t="shared" si="0"/>
        <v>84000000</v>
      </c>
      <c r="G7" s="94">
        <v>2</v>
      </c>
      <c r="H7" s="98">
        <v>51000000</v>
      </c>
      <c r="I7" s="98">
        <v>116500000</v>
      </c>
      <c r="J7" s="98">
        <v>135500000</v>
      </c>
      <c r="K7" s="98">
        <v>27000000000</v>
      </c>
    </row>
    <row r="8" spans="2:11" x14ac:dyDescent="0.3">
      <c r="B8">
        <v>86</v>
      </c>
      <c r="C8">
        <v>57</v>
      </c>
      <c r="D8" s="99">
        <f t="shared" si="0"/>
        <v>86000000</v>
      </c>
      <c r="E8" s="99">
        <f t="shared" si="0"/>
        <v>57000000</v>
      </c>
      <c r="G8" s="94">
        <v>3</v>
      </c>
      <c r="H8" s="98">
        <v>47000000</v>
      </c>
      <c r="I8" s="98">
        <v>55000000</v>
      </c>
      <c r="J8" s="98">
        <v>75000000</v>
      </c>
      <c r="K8" s="98">
        <v>113500000000</v>
      </c>
    </row>
    <row r="9" spans="2:11" x14ac:dyDescent="0.3">
      <c r="B9">
        <v>62</v>
      </c>
      <c r="C9">
        <v>40</v>
      </c>
      <c r="D9" s="99">
        <f t="shared" si="0"/>
        <v>62000000</v>
      </c>
      <c r="E9" s="99">
        <f t="shared" si="0"/>
        <v>40000000</v>
      </c>
      <c r="G9" s="94">
        <v>4</v>
      </c>
      <c r="H9" s="98">
        <v>414000000</v>
      </c>
      <c r="I9" s="98">
        <v>568500000</v>
      </c>
      <c r="J9" s="98">
        <v>690500000</v>
      </c>
      <c r="K9" s="98">
        <v>198000000000</v>
      </c>
    </row>
    <row r="10" spans="2:11" x14ac:dyDescent="0.3">
      <c r="B10">
        <v>79</v>
      </c>
      <c r="C10">
        <v>154</v>
      </c>
      <c r="D10" s="99">
        <f t="shared" si="0"/>
        <v>79000000</v>
      </c>
      <c r="E10" s="99">
        <f t="shared" si="0"/>
        <v>154000000</v>
      </c>
      <c r="G10" s="94">
        <v>5</v>
      </c>
      <c r="H10" s="98">
        <v>397000000</v>
      </c>
      <c r="I10" s="98">
        <v>510000000</v>
      </c>
      <c r="J10" s="98">
        <v>607000000</v>
      </c>
      <c r="K10" s="98">
        <v>406500000000</v>
      </c>
    </row>
    <row r="11" spans="2:11" x14ac:dyDescent="0.3">
      <c r="B11">
        <v>69</v>
      </c>
      <c r="C11">
        <v>202</v>
      </c>
      <c r="D11" s="99">
        <f t="shared" si="0"/>
        <v>69000000</v>
      </c>
      <c r="E11" s="99">
        <f t="shared" si="0"/>
        <v>202000000</v>
      </c>
      <c r="G11" s="94">
        <v>6</v>
      </c>
      <c r="H11" s="98">
        <v>398000000</v>
      </c>
      <c r="I11" s="98">
        <v>601000000</v>
      </c>
      <c r="J11" s="98">
        <v>694500000</v>
      </c>
      <c r="K11" s="98">
        <v>5.3E+17</v>
      </c>
    </row>
    <row r="12" spans="2:11" x14ac:dyDescent="0.3">
      <c r="B12">
        <v>50</v>
      </c>
      <c r="C12">
        <v>44</v>
      </c>
      <c r="D12" s="99">
        <f t="shared" si="0"/>
        <v>50000000</v>
      </c>
      <c r="E12" s="99">
        <f t="shared" si="0"/>
        <v>44000000</v>
      </c>
      <c r="G12" s="94">
        <v>24</v>
      </c>
      <c r="H12" s="98">
        <v>423000000</v>
      </c>
      <c r="I12" s="98">
        <v>608000000</v>
      </c>
      <c r="J12" s="98">
        <v>671000000</v>
      </c>
      <c r="K12" s="98">
        <v>2E+17</v>
      </c>
    </row>
    <row r="13" spans="2:11" x14ac:dyDescent="0.3">
      <c r="B13">
        <v>60</v>
      </c>
      <c r="C13">
        <v>50</v>
      </c>
      <c r="D13" s="99">
        <f t="shared" si="0"/>
        <v>60000000</v>
      </c>
      <c r="E13" s="99">
        <f t="shared" si="0"/>
        <v>50000000</v>
      </c>
    </row>
    <row r="14" spans="2:11" x14ac:dyDescent="0.3">
      <c r="B14">
        <v>80</v>
      </c>
      <c r="C14">
        <v>70</v>
      </c>
      <c r="D14" s="99">
        <f t="shared" si="0"/>
        <v>80000000</v>
      </c>
      <c r="E14" s="99">
        <f t="shared" si="0"/>
        <v>70000000</v>
      </c>
    </row>
    <row r="15" spans="2:11" x14ac:dyDescent="0.3">
      <c r="B15">
        <v>505</v>
      </c>
      <c r="C15">
        <v>323</v>
      </c>
      <c r="D15" s="99">
        <f t="shared" si="0"/>
        <v>505000000</v>
      </c>
      <c r="E15" s="99">
        <f t="shared" si="0"/>
        <v>323000000</v>
      </c>
      <c r="G15" s="93"/>
      <c r="H15" s="93" t="s">
        <v>67</v>
      </c>
      <c r="I15" s="93" t="s">
        <v>68</v>
      </c>
      <c r="J15" s="93" t="s">
        <v>69</v>
      </c>
      <c r="K15" s="93" t="s">
        <v>70</v>
      </c>
    </row>
    <row r="16" spans="2:11" x14ac:dyDescent="0.3">
      <c r="B16">
        <v>701</v>
      </c>
      <c r="C16">
        <v>436</v>
      </c>
      <c r="D16" s="99">
        <f t="shared" si="0"/>
        <v>701000000</v>
      </c>
      <c r="E16" s="99">
        <f t="shared" si="0"/>
        <v>436000000</v>
      </c>
      <c r="G16" s="94">
        <v>0</v>
      </c>
      <c r="H16" s="95">
        <v>7.8836614351536198</v>
      </c>
      <c r="I16" s="95">
        <v>7.8920946026904799</v>
      </c>
      <c r="J16" s="95">
        <v>7.5563025007672904</v>
      </c>
      <c r="K16" s="95">
        <v>7.8512583487190799</v>
      </c>
    </row>
    <row r="17" spans="2:11" x14ac:dyDescent="0.3">
      <c r="B17">
        <v>845</v>
      </c>
      <c r="C17">
        <v>536</v>
      </c>
      <c r="D17" s="99">
        <f t="shared" si="0"/>
        <v>845000000</v>
      </c>
      <c r="E17" s="99">
        <f t="shared" si="0"/>
        <v>536000000</v>
      </c>
      <c r="G17" s="94">
        <v>1</v>
      </c>
      <c r="H17" s="95">
        <v>7.7403626894942397</v>
      </c>
      <c r="I17" s="95">
        <v>7.7993405494535804</v>
      </c>
      <c r="J17" s="95">
        <v>7.8543060418010802</v>
      </c>
      <c r="K17" s="95">
        <v>7.9934362304976103</v>
      </c>
    </row>
    <row r="18" spans="2:11" x14ac:dyDescent="0.3">
      <c r="B18">
        <v>350</v>
      </c>
      <c r="C18">
        <v>444</v>
      </c>
      <c r="D18" s="99">
        <f t="shared" si="0"/>
        <v>350000000</v>
      </c>
      <c r="E18" s="99">
        <f t="shared" si="0"/>
        <v>444000000</v>
      </c>
      <c r="G18" s="94">
        <v>2</v>
      </c>
      <c r="H18" s="95">
        <v>7.7075701760979403</v>
      </c>
      <c r="I18" s="95">
        <v>8.0663259253620403</v>
      </c>
      <c r="J18" s="95">
        <v>8.1319392952104206</v>
      </c>
      <c r="K18" s="95">
        <v>10.431363764159</v>
      </c>
    </row>
    <row r="19" spans="2:11" x14ac:dyDescent="0.3">
      <c r="B19">
        <v>520</v>
      </c>
      <c r="C19">
        <v>500</v>
      </c>
      <c r="D19" s="99">
        <f t="shared" si="0"/>
        <v>520000000</v>
      </c>
      <c r="E19" s="99">
        <f t="shared" si="0"/>
        <v>500000000</v>
      </c>
      <c r="G19" s="94">
        <v>3</v>
      </c>
      <c r="H19" s="95">
        <v>7.6720978579357197</v>
      </c>
      <c r="I19" s="95">
        <v>7.7403626894942397</v>
      </c>
      <c r="J19" s="95">
        <v>7.8750612633917001</v>
      </c>
      <c r="K19" s="95">
        <v>11.0549958615291</v>
      </c>
    </row>
    <row r="20" spans="2:11" x14ac:dyDescent="0.3">
      <c r="B20">
        <v>610</v>
      </c>
      <c r="C20">
        <v>604</v>
      </c>
      <c r="D20" s="99">
        <f t="shared" si="0"/>
        <v>610000000</v>
      </c>
      <c r="E20" s="99">
        <f t="shared" si="0"/>
        <v>604000000</v>
      </c>
      <c r="G20" s="94">
        <v>4</v>
      </c>
      <c r="H20" s="95">
        <v>8.6170003411208995</v>
      </c>
      <c r="I20" s="95">
        <v>8.75473046902375</v>
      </c>
      <c r="J20" s="95">
        <v>8.8391636829146503</v>
      </c>
      <c r="K20" s="95">
        <v>11.2966651902615</v>
      </c>
    </row>
    <row r="21" spans="2:11" x14ac:dyDescent="0.3">
      <c r="B21">
        <v>388</v>
      </c>
      <c r="C21">
        <v>408</v>
      </c>
      <c r="D21" s="99">
        <f t="shared" si="0"/>
        <v>388000000</v>
      </c>
      <c r="E21" s="99">
        <f t="shared" si="0"/>
        <v>408000000</v>
      </c>
      <c r="G21" s="94">
        <v>5</v>
      </c>
      <c r="H21" s="95">
        <v>8.5987905067631107</v>
      </c>
      <c r="I21" s="95">
        <v>8.7075701760979403</v>
      </c>
      <c r="J21" s="95">
        <v>8.7831886910752601</v>
      </c>
      <c r="K21" s="95">
        <v>11.609060549930099</v>
      </c>
    </row>
    <row r="22" spans="2:11" x14ac:dyDescent="0.3">
      <c r="B22">
        <v>640</v>
      </c>
      <c r="C22">
        <v>562</v>
      </c>
      <c r="D22" s="99">
        <f t="shared" si="0"/>
        <v>640000000</v>
      </c>
      <c r="E22" s="99">
        <f t="shared" si="0"/>
        <v>562000000</v>
      </c>
      <c r="G22" s="94">
        <v>6</v>
      </c>
      <c r="H22" s="95">
        <v>8.5998830720736894</v>
      </c>
      <c r="I22" s="95">
        <v>8.7788744720027392</v>
      </c>
      <c r="J22" s="95">
        <v>8.8416722500736302</v>
      </c>
      <c r="K22" s="95">
        <v>17.724275869600799</v>
      </c>
    </row>
    <row r="23" spans="2:11" x14ac:dyDescent="0.3">
      <c r="B23">
        <v>620</v>
      </c>
      <c r="C23">
        <v>769</v>
      </c>
      <c r="D23" s="99">
        <f t="shared" si="0"/>
        <v>620000000</v>
      </c>
      <c r="E23" s="99">
        <f t="shared" si="0"/>
        <v>769000000</v>
      </c>
      <c r="G23" s="94">
        <v>24</v>
      </c>
      <c r="H23" s="95">
        <v>8.6263403673750396</v>
      </c>
      <c r="I23" s="95">
        <v>8.7839035792727405</v>
      </c>
      <c r="J23" s="95">
        <v>8.8267225201689907</v>
      </c>
      <c r="K23" s="95">
        <v>17.301029995663999</v>
      </c>
    </row>
    <row r="24" spans="2:11" x14ac:dyDescent="0.3">
      <c r="B24">
        <v>382</v>
      </c>
      <c r="C24">
        <v>464</v>
      </c>
      <c r="D24" s="99">
        <f t="shared" si="0"/>
        <v>382000000</v>
      </c>
      <c r="E24" s="99">
        <f t="shared" si="0"/>
        <v>464000000</v>
      </c>
    </row>
    <row r="25" spans="2:11" x14ac:dyDescent="0.3">
      <c r="B25">
        <v>572</v>
      </c>
      <c r="C25">
        <v>644</v>
      </c>
      <c r="D25" s="99">
        <f t="shared" si="0"/>
        <v>572000000</v>
      </c>
      <c r="E25" s="99">
        <f t="shared" si="0"/>
        <v>644000000</v>
      </c>
    </row>
    <row r="26" spans="2:11" x14ac:dyDescent="0.3">
      <c r="B26">
        <v>662</v>
      </c>
      <c r="C26">
        <v>680</v>
      </c>
      <c r="D26" s="99">
        <f t="shared" si="0"/>
        <v>662000000</v>
      </c>
      <c r="E26" s="99">
        <f t="shared" si="0"/>
        <v>680000000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Phytochemical analysis</vt:lpstr>
      <vt:lpstr>Period of epitheliasation</vt:lpstr>
      <vt:lpstr>Formulation</vt:lpstr>
      <vt:lpstr>Wound contraction</vt:lpstr>
      <vt:lpstr>Klebsiella</vt:lpstr>
      <vt:lpstr>Pseudomonas</vt:lpstr>
      <vt:lpstr>Candida</vt:lpstr>
      <vt:lpstr>E coli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Mainprice Essuman</dc:creator>
  <cp:lastModifiedBy>Mainprice Essuman</cp:lastModifiedBy>
  <dcterms:created xsi:type="dcterms:W3CDTF">2022-05-03T16:58:18Z</dcterms:created>
  <dcterms:modified xsi:type="dcterms:W3CDTF">2022-05-03T17:13:07Z</dcterms:modified>
</cp:coreProperties>
</file>